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2" windowWidth="15180" windowHeight="8316" tabRatio="758" firstSheet="1" activeTab="1"/>
  </bookViews>
  <sheets>
    <sheet name="000000" sheetId="1" state="veryHidden" r:id="rId1"/>
    <sheet name="รายละเอียดสิ่งก่อสร้าง" sheetId="2" r:id="rId2"/>
  </sheets>
  <definedNames/>
  <calcPr fullCalcOnLoad="1"/>
</workbook>
</file>

<file path=xl/sharedStrings.xml><?xml version="1.0" encoding="utf-8"?>
<sst xmlns="http://schemas.openxmlformats.org/spreadsheetml/2006/main" count="261" uniqueCount="163">
  <si>
    <t>มหาวิทยาลับเชียงใหม่</t>
  </si>
  <si>
    <t>แผนงบประมาณ : การขยายโอกาสและพัฒนาการศึกษา</t>
  </si>
  <si>
    <t>1. รายการ  ก่อสร้างอาคารศูนย์การศึกษามหาวิทยาลัยเชียงใหม่หริภุญชัย</t>
  </si>
  <si>
    <t xml:space="preserve"> มหาวิทยาลัยเชียงใหม่ ได้มีนโยบายขยายโอกาสทางการศึกษาระดับสูงตามศักยภาพของมหาวิทยาลัย</t>
  </si>
  <si>
    <t>สู่จังหวัดใกล้เคียงเพื่อรองรับตวามต้องการของภาคอุตสาหกรรมและการขยายงานทางวิชาการในลักษณะต่าง ๆ</t>
  </si>
  <si>
    <t>ของมหาวิทยาลัยในระยะยาว รวมถึงแผนกลยุทธ์ในการพัฒนาภาคเหนือตอนบน โดยมีพื้นที่ใช้สอยเพื่อรองรับการเรียนการสอน</t>
  </si>
  <si>
    <t>ทั้งภาคบรรยายและภาคปฏิบัติ และเป็นอาคารบริหาร เป็นกลุ่มอาคาร คสล. 4 ชั้น ประกอบด้วย</t>
  </si>
  <si>
    <t>มิย. 51</t>
  </si>
  <si>
    <t>พย. 51</t>
  </si>
  <si>
    <t>ธค. 51</t>
  </si>
  <si>
    <t>เมย. 52</t>
  </si>
  <si>
    <t>พค. 52</t>
  </si>
  <si>
    <t>มค. 52</t>
  </si>
  <si>
    <t>มีค. 52</t>
  </si>
  <si>
    <t>กพ. 52</t>
  </si>
  <si>
    <t>มิย. 52</t>
  </si>
  <si>
    <t>กค. 52</t>
  </si>
  <si>
    <t>สค. 52</t>
  </si>
  <si>
    <t>กย. 52</t>
  </si>
  <si>
    <t>ตค. 52</t>
  </si>
  <si>
    <t>พย. 52</t>
  </si>
  <si>
    <t>ธค. 52</t>
  </si>
  <si>
    <t>มค. 53</t>
  </si>
  <si>
    <t>กพ. 53</t>
  </si>
  <si>
    <t>มีค. 53</t>
  </si>
  <si>
    <t>เมย. 53</t>
  </si>
  <si>
    <t>พค. 53</t>
  </si>
  <si>
    <t>มิย. 53</t>
  </si>
  <si>
    <t>กค. 53</t>
  </si>
  <si>
    <t xml:space="preserve">  เพื่อรองรับการเรียนการสอนนักศึกษาสาขาวิชาต่าง ๆ ที่มหาวิทยาลัยเชียงใหม่ได้ขยายโอกาสทางการศึกษา</t>
  </si>
  <si>
    <t>ณ ศูนย์การศึกษามหาวิทยาลัยเชียงใหม่ หริภุญชัย จังหวัดลำพูน</t>
  </si>
  <si>
    <t xml:space="preserve">     ระยะเวลาการก่อสร้าง 570 วัน 19 งวดงาน</t>
  </si>
  <si>
    <t>เอกสารงบประมาณ หน้า .................</t>
  </si>
  <si>
    <t xml:space="preserve">   - ระบบดับเพลิง                    </t>
  </si>
  <si>
    <t xml:space="preserve">   - ระบบไฟฟ้า               </t>
  </si>
  <si>
    <t xml:space="preserve">   - ระบบสุขาภิบาล               </t>
  </si>
  <si>
    <t xml:space="preserve">   - ระบบปรับอากาศ</t>
  </si>
  <si>
    <t xml:space="preserve">   - ระบบอื่น ๆ</t>
  </si>
  <si>
    <t>6. การประมาณราคาค่าก่อสร้างรวม</t>
  </si>
  <si>
    <t xml:space="preserve">  บาท</t>
  </si>
  <si>
    <t xml:space="preserve"> - ระบบสาธารณูปโภคและสาธารณูปการ  วงเงิน 5,988,900 บาท</t>
  </si>
  <si>
    <t xml:space="preserve"> - อาคารบริหารและสวัสดิการ คสล. 2 ชั้น พื้นที่รวม 1,045 ตรม วงเงิน 4,583,200 บาท</t>
  </si>
  <si>
    <t xml:space="preserve"> - อาคารเรียนรวม คสล. 3 ชั้น พื้นที่รวม 2,647 ตรม วงเงิน 3,594,700 บาท</t>
  </si>
  <si>
    <t>แผนงบประมาณ : ..................................</t>
  </si>
  <si>
    <t>ผลผลิต      ...............................................</t>
  </si>
  <si>
    <t>............................................................................................................................</t>
  </si>
  <si>
    <t>1. รายการ  ........................................................</t>
  </si>
  <si>
    <t xml:space="preserve">    ...........................................................................................................................</t>
  </si>
  <si>
    <t xml:space="preserve"> - อาคารหอพักนักศึกษา คสล. 4 ชั้น พื้นที่รวม 2,067 ตรม วงเงิน 3,060,300 บาท</t>
  </si>
  <si>
    <t>ปีงบประมาณ 2553</t>
  </si>
  <si>
    <t>เงินงบประมาณ</t>
  </si>
  <si>
    <t>เงินนอกงบประมาณ</t>
  </si>
  <si>
    <r>
      <t xml:space="preserve">4. ลักษณะอาคาร  </t>
    </r>
    <r>
      <rPr>
        <sz val="12"/>
        <rFont val="Angsana New"/>
        <family val="1"/>
      </rPr>
      <t xml:space="preserve"> อาคาร คสล. .... ชั้น  พื้นที่รวม 5,759 ตารางเมตร</t>
    </r>
  </si>
  <si>
    <r>
      <t>5. สถานที่ก่อสร้าง</t>
    </r>
    <r>
      <rPr>
        <sz val="12"/>
        <rFont val="Angsana New"/>
        <family val="1"/>
      </rPr>
      <t xml:space="preserve">  มหาวิทยาลัยเชียงใหม่ ศูนย์การศึกษามหาวิทยาลัยเชียงใหม่ หริภุญชัย </t>
    </r>
  </si>
  <si>
    <t>แผนการดำเนินงาน</t>
  </si>
  <si>
    <t>10. การดำเนินการและงวดงาน</t>
  </si>
  <si>
    <t>11. การตั้งงบประมาณ/ประมาณการเบิกจ่าย</t>
  </si>
  <si>
    <t>งบประมาณ</t>
  </si>
  <si>
    <t>เบิกจ่ายจริง</t>
  </si>
  <si>
    <t>ปีงบประมาณ</t>
  </si>
  <si>
    <t>เงิน</t>
  </si>
  <si>
    <t>รวมทั้งสิ้น</t>
  </si>
  <si>
    <t>รายละเอียด</t>
  </si>
  <si>
    <t>ตามแผน</t>
  </si>
  <si>
    <t>1.ประมาณการ/</t>
  </si>
  <si>
    <t>จำนวนงวด</t>
  </si>
  <si>
    <t>ตั้งไว้</t>
  </si>
  <si>
    <t>งปม.สะสม</t>
  </si>
  <si>
    <t>เบิกจ่ายแต่ละปี</t>
  </si>
  <si>
    <t>เบิกจ่ายสะสม</t>
  </si>
  <si>
    <t>คงเหลือ</t>
  </si>
  <si>
    <t>นอกงบประมาณ</t>
  </si>
  <si>
    <t>2.ดำเนินการจริง</t>
  </si>
  <si>
    <t>(1)</t>
  </si>
  <si>
    <t>(2)</t>
  </si>
  <si>
    <t>(3)</t>
  </si>
  <si>
    <t>(4)</t>
  </si>
  <si>
    <t>ออกแบบรูปรายการ</t>
  </si>
  <si>
    <t>ตั้งงบประมาณ</t>
  </si>
  <si>
    <t>ประกวดราคา</t>
  </si>
  <si>
    <t>สงป.อนุมัติ</t>
  </si>
  <si>
    <t>เสนอ ครม.</t>
  </si>
  <si>
    <t>เซ็นสัญญา</t>
  </si>
  <si>
    <t>เริ่มก่อสร้าง</t>
  </si>
  <si>
    <t>รวม</t>
  </si>
  <si>
    <t>ประมาณการเบิกจ่าย</t>
  </si>
  <si>
    <t>เพิ่ม/ลด(3=1-2)</t>
  </si>
  <si>
    <t xml:space="preserve"> (+=ตั้ง งปม.เกิน, -=ตั้ง งปม.ขาด)   (ถึงสิ้นสุดสัญญา)</t>
  </si>
  <si>
    <t>12. รายละเอียดงวดงานและงวดเงิน</t>
  </si>
  <si>
    <t>งวดงาน</t>
  </si>
  <si>
    <t>ผลการดำเนินงาน</t>
  </si>
  <si>
    <t>งวดที่</t>
  </si>
  <si>
    <t>จำนวน</t>
  </si>
  <si>
    <t>ร้อยละ</t>
  </si>
  <si>
    <t>กำหนดวันส่งมอบ</t>
  </si>
  <si>
    <t>จำนวนเงิน</t>
  </si>
  <si>
    <t>วันส่งมอบ</t>
  </si>
  <si>
    <t>การเบิกจ่าย</t>
  </si>
  <si>
    <t>คงเหลือเงิน</t>
  </si>
  <si>
    <t>วันส่งมอบงาน</t>
  </si>
  <si>
    <t>วัน</t>
  </si>
  <si>
    <t>งปม.</t>
  </si>
  <si>
    <t>ตามสัญญา</t>
  </si>
  <si>
    <t>สะสม</t>
  </si>
  <si>
    <t>งานจริง</t>
  </si>
  <si>
    <t>จริง</t>
  </si>
  <si>
    <t>จริงสะสม</t>
  </si>
  <si>
    <t>ที่ต้องจ่าย</t>
  </si>
  <si>
    <t>งวดต่อไป</t>
  </si>
  <si>
    <t>บาท</t>
  </si>
  <si>
    <t>………ต่ำกว่าเป้าหมาย</t>
  </si>
  <si>
    <t>………รายการใหม่</t>
  </si>
  <si>
    <t>………เกินเป้าหมาย</t>
  </si>
  <si>
    <t>………ตามสัญญา</t>
  </si>
  <si>
    <t>….……ม.23</t>
  </si>
  <si>
    <t xml:space="preserve">งานก่อสร้าง ตามสัญญา  </t>
  </si>
  <si>
    <t>รายละเอียดค่าสิ่งก่อสร้าง</t>
  </si>
  <si>
    <t>เสร็จแล้ว</t>
  </si>
  <si>
    <t xml:space="preserve">2. เหตุผลความจำเป็น </t>
  </si>
  <si>
    <t xml:space="preserve">3. วัตถุประสงค์  </t>
  </si>
  <si>
    <t>สำนักงานคณะกรรมการการอุดมศึกษา</t>
  </si>
  <si>
    <t>-</t>
  </si>
  <si>
    <t>ผลผลิต      ผู้สำเร็จการศึกษาด้านวิทยาศาสตร์และเทคโนโลยี</t>
  </si>
  <si>
    <t>ปี 2551</t>
  </si>
  <si>
    <t xml:space="preserve"> </t>
  </si>
  <si>
    <t>(5) = (1)-(3)</t>
  </si>
  <si>
    <t>7. สถานภาพ</t>
  </si>
  <si>
    <t>8. ผลการดำเนินงานจริง</t>
  </si>
  <si>
    <t>ปี 2552</t>
  </si>
  <si>
    <t>ปี 2553</t>
  </si>
  <si>
    <t>ปี 2554</t>
  </si>
  <si>
    <t>การเบิกจ่ายจริง</t>
  </si>
  <si>
    <t>ปี 2562</t>
  </si>
  <si>
    <t>ปีงบประมาณ พ.ศ. 2562</t>
  </si>
  <si>
    <t>รายละเอียดค่าสิ่งก่อสร้าง (โครงการผูกพัน)</t>
  </si>
  <si>
    <t>สัญญาเลขที่.......................................</t>
  </si>
  <si>
    <t>ลงวันที่.........เดือน.............................พ.ศ.............</t>
  </si>
  <si>
    <t>ผู้รับจ้าง.................................................................</t>
  </si>
  <si>
    <t>ส่งมอบพื้นที่................เดือน.......................พ.ศ.....................</t>
  </si>
  <si>
    <t>กำหนดแล้วเสร็จ................เดือน..........................พ.ศ..................</t>
  </si>
  <si>
    <t>ปี 2563</t>
  </si>
  <si>
    <t>ปี 2564</t>
  </si>
  <si>
    <t>ปี 2565</t>
  </si>
  <si>
    <t>ปี 2566</t>
  </si>
  <si>
    <t xml:space="preserve">3. เหตุผลความจำเป็น </t>
  </si>
  <si>
    <t xml:space="preserve">4. วัตถุประสงค์  </t>
  </si>
  <si>
    <t>6. โครงสร้างและความต้องการพื้นที่</t>
  </si>
  <si>
    <t xml:space="preserve">    ชั้นที่ 1 (ประกอบด้วย)..............................................พื้นที่ใช้สอย...................ตรม.</t>
  </si>
  <si>
    <t xml:space="preserve">     ฯลฯ</t>
  </si>
  <si>
    <t>7. สถานที่ก่อสร้าง ตำบล................................อำเภอเมือง  จังหวัดเชียงใหม่</t>
  </si>
  <si>
    <t>8. การประมาณราคาค่าก่อสร้าง................................................</t>
  </si>
  <si>
    <t>9. สถานภาพ</t>
  </si>
  <si>
    <t>10. ผลการดำเนินงานจริง</t>
  </si>
  <si>
    <t>11. การดำเนินการและงวดงาน</t>
  </si>
  <si>
    <t>2. งบประมาณทั้งโครงการ</t>
  </si>
  <si>
    <t>12. การตั้งงบประมาณ/ประมาณการเบิกจ่าย</t>
  </si>
  <si>
    <t>13. รายละเอียดงวดงานและงวดเงิน</t>
  </si>
  <si>
    <t>ระยะเวลาก่อสร้าง......................วัน จำนวน..................งวดงาน</t>
  </si>
  <si>
    <t>เอกสารงบประมาณ ฉบับที่ ........</t>
  </si>
  <si>
    <t>เล่มที่............(.....) หน้า..........</t>
  </si>
  <si>
    <t>จบโครงการปี.....................</t>
  </si>
  <si>
    <r>
      <t xml:space="preserve">5. ลักษณะอาคาร คสล. </t>
    </r>
    <r>
      <rPr>
        <sz val="12"/>
        <rFont val="Angsana New"/>
        <family val="1"/>
      </rPr>
      <t xml:space="preserve"> .............ชั้น พื้นที่ประมาณ.........................ตรม.</t>
    </r>
  </si>
  <si>
    <t xml:space="preserve">    ชั้นที่ 2 (ประกอบด้วย)..............................................พื้นที่ใช้สอย...................ตรม.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</si>
</sst>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-* #,##0_-;\-* #,##0_-;_-* &quot;-&quot;??_-;_-@_-"/>
    <numFmt numFmtId="201" formatCode="_-* #,##0.0_-;\-* #,##0.0_-;_-* &quot;-&quot;??_-;_-@_-"/>
    <numFmt numFmtId="202" formatCode="0.0"/>
    <numFmt numFmtId="203" formatCode="_-* #,##0.0_-;\-* #,##0.0_-;_-* &quot;-&quot;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0.000"/>
    <numFmt numFmtId="209" formatCode="0.0000"/>
    <numFmt numFmtId="210" formatCode="0.00000"/>
    <numFmt numFmtId="211" formatCode="0.000000"/>
    <numFmt numFmtId="212" formatCode="0.0000000"/>
    <numFmt numFmtId="213" formatCode="0.00000000"/>
    <numFmt numFmtId="214" formatCode="0.00000000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2"/>
      <name val="Browallia New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Continuous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0" fontId="8" fillId="0" borderId="18" xfId="0" applyFont="1" applyBorder="1" applyAlignment="1" quotePrefix="1">
      <alignment horizont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 quotePrefix="1">
      <alignment horizontal="center" vertical="center"/>
    </xf>
    <xf numFmtId="3" fontId="8" fillId="0" borderId="17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8" fillId="0" borderId="15" xfId="0" applyNumberFormat="1" applyFont="1" applyFill="1" applyBorder="1" applyAlignment="1" quotePrefix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0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 quotePrefix="1">
      <alignment horizontal="center"/>
    </xf>
    <xf numFmtId="0" fontId="10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vertical="center"/>
    </xf>
    <xf numFmtId="199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 vertical="center"/>
    </xf>
    <xf numFmtId="199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199" fontId="8" fillId="0" borderId="1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199" fontId="8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200" fontId="8" fillId="0" borderId="10" xfId="33" applyNumberFormat="1" applyFont="1" applyBorder="1" applyAlignment="1">
      <alignment/>
    </xf>
    <xf numFmtId="200" fontId="8" fillId="0" borderId="10" xfId="0" applyNumberFormat="1" applyFont="1" applyBorder="1" applyAlignment="1">
      <alignment/>
    </xf>
    <xf numFmtId="200" fontId="8" fillId="0" borderId="0" xfId="0" applyNumberFormat="1" applyFont="1" applyAlignment="1">
      <alignment/>
    </xf>
    <xf numFmtId="0" fontId="7" fillId="0" borderId="0" xfId="0" applyFont="1" applyAlignment="1">
      <alignment/>
    </xf>
    <xf numFmtId="202" fontId="11" fillId="0" borderId="10" xfId="0" applyNumberFormat="1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200" fontId="8" fillId="0" borderId="12" xfId="33" applyNumberFormat="1" applyFont="1" applyBorder="1" applyAlignment="1">
      <alignment/>
    </xf>
    <xf numFmtId="202" fontId="11" fillId="0" borderId="12" xfId="0" applyNumberFormat="1" applyFont="1" applyBorder="1" applyAlignment="1">
      <alignment horizontal="center"/>
    </xf>
    <xf numFmtId="200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right"/>
    </xf>
    <xf numFmtId="3" fontId="8" fillId="0" borderId="16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 quotePrefix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quotePrefix="1">
      <alignment horizontal="center" vertical="center"/>
    </xf>
    <xf numFmtId="3" fontId="8" fillId="0" borderId="25" xfId="0" applyNumberFormat="1" applyFont="1" applyBorder="1" applyAlignment="1" quotePrefix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 quotePrefix="1">
      <alignment horizontal="center" vertical="center"/>
    </xf>
    <xf numFmtId="3" fontId="8" fillId="0" borderId="17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43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89630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897255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704850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9629775" y="0"/>
          <a:ext cx="95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704850</xdr:colOff>
      <xdr:row>0</xdr:row>
      <xdr:rowOff>0</xdr:rowOff>
    </xdr:from>
    <xdr:to>
      <xdr:col>13</xdr:col>
      <xdr:colOff>704850</xdr:colOff>
      <xdr:row>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96297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8" name="Line 13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10" name="Line 19"/>
        <xdr:cNvSpPr>
          <a:spLocks/>
        </xdr:cNvSpPr>
      </xdr:nvSpPr>
      <xdr:spPr>
        <a:xfrm flipV="1">
          <a:off x="85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11" name="Line 20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12" name="Line 21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13" name="Line 22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4" name="Line 25"/>
        <xdr:cNvSpPr>
          <a:spLocks/>
        </xdr:cNvSpPr>
      </xdr:nvSpPr>
      <xdr:spPr>
        <a:xfrm flipH="1">
          <a:off x="1857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96</xdr:row>
      <xdr:rowOff>19050</xdr:rowOff>
    </xdr:from>
    <xdr:to>
      <xdr:col>0</xdr:col>
      <xdr:colOff>228600</xdr:colOff>
      <xdr:row>96</xdr:row>
      <xdr:rowOff>95250</xdr:rowOff>
    </xdr:to>
    <xdr:sp>
      <xdr:nvSpPr>
        <xdr:cNvPr id="15" name="Line 31"/>
        <xdr:cNvSpPr>
          <a:spLocks/>
        </xdr:cNvSpPr>
      </xdr:nvSpPr>
      <xdr:spPr>
        <a:xfrm flipV="1">
          <a:off x="85725" y="10048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6" name="Line 303"/>
        <xdr:cNvSpPr>
          <a:spLocks/>
        </xdr:cNvSpPr>
      </xdr:nvSpPr>
      <xdr:spPr>
        <a:xfrm flipV="1">
          <a:off x="1143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7" name="Line 304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18" name="AutoShape 305"/>
        <xdr:cNvSpPr>
          <a:spLocks/>
        </xdr:cNvSpPr>
      </xdr:nvSpPr>
      <xdr:spPr>
        <a:xfrm>
          <a:off x="96678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19" name="AutoShape 306"/>
        <xdr:cNvSpPr>
          <a:spLocks/>
        </xdr:cNvSpPr>
      </xdr:nvSpPr>
      <xdr:spPr>
        <a:xfrm>
          <a:off x="96774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733425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0" name="AutoShape 307"/>
        <xdr:cNvSpPr>
          <a:spLocks/>
        </xdr:cNvSpPr>
      </xdr:nvSpPr>
      <xdr:spPr>
        <a:xfrm>
          <a:off x="10363200" y="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704850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21" name="AutoShape 308"/>
        <xdr:cNvSpPr>
          <a:spLocks/>
        </xdr:cNvSpPr>
      </xdr:nvSpPr>
      <xdr:spPr>
        <a:xfrm>
          <a:off x="1033462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22" name="Line 309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3" name="Line 310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24" name="Line 311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25" name="Line 312"/>
        <xdr:cNvSpPr>
          <a:spLocks/>
        </xdr:cNvSpPr>
      </xdr:nvSpPr>
      <xdr:spPr>
        <a:xfrm flipV="1">
          <a:off x="85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26" name="Line 313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27" name="Line 314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28" name="Line 315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9" name="Line 316"/>
        <xdr:cNvSpPr>
          <a:spLocks/>
        </xdr:cNvSpPr>
      </xdr:nvSpPr>
      <xdr:spPr>
        <a:xfrm flipH="1">
          <a:off x="1857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0" name="Line 1"/>
        <xdr:cNvSpPr>
          <a:spLocks/>
        </xdr:cNvSpPr>
      </xdr:nvSpPr>
      <xdr:spPr>
        <a:xfrm flipV="1">
          <a:off x="1143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1" name="Line 2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32" name="AutoShape 3"/>
        <xdr:cNvSpPr>
          <a:spLocks/>
        </xdr:cNvSpPr>
      </xdr:nvSpPr>
      <xdr:spPr>
        <a:xfrm>
          <a:off x="96678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33" name="AutoShape 4"/>
        <xdr:cNvSpPr>
          <a:spLocks/>
        </xdr:cNvSpPr>
      </xdr:nvSpPr>
      <xdr:spPr>
        <a:xfrm>
          <a:off x="96774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733425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0363200" y="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704850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35" name="AutoShape 6"/>
        <xdr:cNvSpPr>
          <a:spLocks/>
        </xdr:cNvSpPr>
      </xdr:nvSpPr>
      <xdr:spPr>
        <a:xfrm>
          <a:off x="1033462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36" name="Line 7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7" name="Line 8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38" name="Line 9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39" name="Line 10"/>
        <xdr:cNvSpPr>
          <a:spLocks/>
        </xdr:cNvSpPr>
      </xdr:nvSpPr>
      <xdr:spPr>
        <a:xfrm flipV="1">
          <a:off x="85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40" name="Line 11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41" name="Line 12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42" name="Line 13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3" name="Line 14"/>
        <xdr:cNvSpPr>
          <a:spLocks/>
        </xdr:cNvSpPr>
      </xdr:nvSpPr>
      <xdr:spPr>
        <a:xfrm flipH="1">
          <a:off x="1857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4" name="Line 331"/>
        <xdr:cNvSpPr>
          <a:spLocks/>
        </xdr:cNvSpPr>
      </xdr:nvSpPr>
      <xdr:spPr>
        <a:xfrm flipV="1">
          <a:off x="1143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45" name="Line 332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46" name="AutoShape 333"/>
        <xdr:cNvSpPr>
          <a:spLocks/>
        </xdr:cNvSpPr>
      </xdr:nvSpPr>
      <xdr:spPr>
        <a:xfrm>
          <a:off x="96678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47" name="AutoShape 334"/>
        <xdr:cNvSpPr>
          <a:spLocks/>
        </xdr:cNvSpPr>
      </xdr:nvSpPr>
      <xdr:spPr>
        <a:xfrm>
          <a:off x="96774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733425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48" name="AutoShape 335"/>
        <xdr:cNvSpPr>
          <a:spLocks/>
        </xdr:cNvSpPr>
      </xdr:nvSpPr>
      <xdr:spPr>
        <a:xfrm>
          <a:off x="10363200" y="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704850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49" name="AutoShape 336"/>
        <xdr:cNvSpPr>
          <a:spLocks/>
        </xdr:cNvSpPr>
      </xdr:nvSpPr>
      <xdr:spPr>
        <a:xfrm>
          <a:off x="1033462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50" name="Line 337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51" name="Line 338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52" name="Line 339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53" name="Line 340"/>
        <xdr:cNvSpPr>
          <a:spLocks/>
        </xdr:cNvSpPr>
      </xdr:nvSpPr>
      <xdr:spPr>
        <a:xfrm flipV="1">
          <a:off x="85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54" name="Line 341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55" name="Line 342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56" name="Line 343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7" name="Line 344"/>
        <xdr:cNvSpPr>
          <a:spLocks/>
        </xdr:cNvSpPr>
      </xdr:nvSpPr>
      <xdr:spPr>
        <a:xfrm flipH="1">
          <a:off x="1857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84</xdr:row>
      <xdr:rowOff>19050</xdr:rowOff>
    </xdr:from>
    <xdr:to>
      <xdr:col>0</xdr:col>
      <xdr:colOff>228600</xdr:colOff>
      <xdr:row>84</xdr:row>
      <xdr:rowOff>95250</xdr:rowOff>
    </xdr:to>
    <xdr:sp>
      <xdr:nvSpPr>
        <xdr:cNvPr id="58" name="Line 345"/>
        <xdr:cNvSpPr>
          <a:spLocks/>
        </xdr:cNvSpPr>
      </xdr:nvSpPr>
      <xdr:spPr>
        <a:xfrm flipV="1">
          <a:off x="85725" y="10048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59" name="Line 346"/>
        <xdr:cNvSpPr>
          <a:spLocks/>
        </xdr:cNvSpPr>
      </xdr:nvSpPr>
      <xdr:spPr>
        <a:xfrm flipV="1">
          <a:off x="1143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60" name="Line 347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61" name="AutoShape 348"/>
        <xdr:cNvSpPr>
          <a:spLocks/>
        </xdr:cNvSpPr>
      </xdr:nvSpPr>
      <xdr:spPr>
        <a:xfrm>
          <a:off x="96678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62" name="AutoShape 349"/>
        <xdr:cNvSpPr>
          <a:spLocks/>
        </xdr:cNvSpPr>
      </xdr:nvSpPr>
      <xdr:spPr>
        <a:xfrm>
          <a:off x="96774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733425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63" name="AutoShape 350"/>
        <xdr:cNvSpPr>
          <a:spLocks/>
        </xdr:cNvSpPr>
      </xdr:nvSpPr>
      <xdr:spPr>
        <a:xfrm>
          <a:off x="10363200" y="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704850</xdr:colOff>
      <xdr:row>0</xdr:row>
      <xdr:rowOff>0</xdr:rowOff>
    </xdr:from>
    <xdr:to>
      <xdr:col>14</xdr:col>
      <xdr:colOff>819150</xdr:colOff>
      <xdr:row>0</xdr:row>
      <xdr:rowOff>0</xdr:rowOff>
    </xdr:to>
    <xdr:sp>
      <xdr:nvSpPr>
        <xdr:cNvPr id="64" name="AutoShape 351"/>
        <xdr:cNvSpPr>
          <a:spLocks/>
        </xdr:cNvSpPr>
      </xdr:nvSpPr>
      <xdr:spPr>
        <a:xfrm>
          <a:off x="10334625" y="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65" name="Line 352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66" name="Line 353"/>
        <xdr:cNvSpPr>
          <a:spLocks/>
        </xdr:cNvSpPr>
      </xdr:nvSpPr>
      <xdr:spPr>
        <a:xfrm flipH="1">
          <a:off x="161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67" name="Line 354"/>
        <xdr:cNvSpPr>
          <a:spLocks/>
        </xdr:cNvSpPr>
      </xdr:nvSpPr>
      <xdr:spPr>
        <a:xfrm flipV="1">
          <a:off x="85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228600</xdr:colOff>
      <xdr:row>0</xdr:row>
      <xdr:rowOff>0</xdr:rowOff>
    </xdr:to>
    <xdr:sp>
      <xdr:nvSpPr>
        <xdr:cNvPr id="68" name="Line 356"/>
        <xdr:cNvSpPr>
          <a:spLocks/>
        </xdr:cNvSpPr>
      </xdr:nvSpPr>
      <xdr:spPr>
        <a:xfrm flipV="1">
          <a:off x="152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69" name="Line 359"/>
        <xdr:cNvSpPr>
          <a:spLocks/>
        </xdr:cNvSpPr>
      </xdr:nvSpPr>
      <xdr:spPr>
        <a:xfrm flipH="1">
          <a:off x="1857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85725</xdr:colOff>
      <xdr:row>96</xdr:row>
      <xdr:rowOff>19050</xdr:rowOff>
    </xdr:from>
    <xdr:to>
      <xdr:col>0</xdr:col>
      <xdr:colOff>228600</xdr:colOff>
      <xdr:row>96</xdr:row>
      <xdr:rowOff>95250</xdr:rowOff>
    </xdr:to>
    <xdr:sp>
      <xdr:nvSpPr>
        <xdr:cNvPr id="70" name="Line 361"/>
        <xdr:cNvSpPr>
          <a:spLocks/>
        </xdr:cNvSpPr>
      </xdr:nvSpPr>
      <xdr:spPr>
        <a:xfrm flipV="1">
          <a:off x="85725" y="10048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J107"/>
  <sheetViews>
    <sheetView showZeros="0" tabSelected="1" view="pageBreakPreview" zoomScaleSheetLayoutView="100" zoomScalePageLayoutView="0" workbookViewId="0" topLeftCell="A1">
      <selection activeCell="D8" sqref="D8"/>
    </sheetView>
  </sheetViews>
  <sheetFormatPr defaultColWidth="9.140625" defaultRowHeight="16.5" customHeight="1"/>
  <cols>
    <col min="1" max="1" width="11.00390625" style="15" customWidth="1"/>
    <col min="2" max="2" width="15.00390625" style="15" customWidth="1"/>
    <col min="3" max="3" width="12.421875" style="15" customWidth="1"/>
    <col min="4" max="4" width="16.7109375" style="15" customWidth="1"/>
    <col min="5" max="5" width="4.28125" style="15" customWidth="1"/>
    <col min="6" max="6" width="14.00390625" style="15" customWidth="1"/>
    <col min="7" max="7" width="11.28125" style="15" customWidth="1"/>
    <col min="8" max="8" width="7.140625" style="15" customWidth="1"/>
    <col min="9" max="9" width="5.8515625" style="15" customWidth="1"/>
    <col min="10" max="10" width="11.00390625" style="15" customWidth="1"/>
    <col min="11" max="11" width="11.8515625" style="15" customWidth="1"/>
    <col min="12" max="12" width="13.28125" style="15" customWidth="1"/>
    <col min="13" max="13" width="10.57421875" style="15" hidden="1" customWidth="1"/>
    <col min="14" max="14" width="10.57421875" style="15" bestFit="1" customWidth="1"/>
    <col min="15" max="15" width="12.57421875" style="15" customWidth="1"/>
    <col min="16" max="16" width="10.8515625" style="15" customWidth="1"/>
    <col min="17" max="17" width="14.28125" style="15" customWidth="1"/>
    <col min="18" max="18" width="12.140625" style="15" customWidth="1"/>
    <col min="19" max="19" width="12.00390625" style="15" customWidth="1"/>
    <col min="20" max="20" width="10.8515625" style="15" customWidth="1"/>
    <col min="21" max="16384" width="9.140625" style="15" customWidth="1"/>
  </cols>
  <sheetData>
    <row r="1" spans="1:20" s="9" customFormat="1" ht="16.5" customHeight="1">
      <c r="A1" s="120" t="s">
        <v>134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9" customFormat="1" ht="16.5" customHeight="1">
      <c r="A2" s="121" t="s">
        <v>133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s="10" customFormat="1" ht="15.75" customHeight="1">
      <c r="A3" s="10" t="s">
        <v>120</v>
      </c>
      <c r="F3" s="9"/>
      <c r="O3" s="10" t="s">
        <v>135</v>
      </c>
      <c r="Q3" s="10" t="s">
        <v>124</v>
      </c>
      <c r="R3" s="111" t="s">
        <v>124</v>
      </c>
      <c r="S3" s="118" t="s">
        <v>160</v>
      </c>
      <c r="T3" s="118"/>
    </row>
    <row r="4" spans="1:20" s="9" customFormat="1" ht="16.5" customHeight="1">
      <c r="A4" s="11" t="s">
        <v>0</v>
      </c>
      <c r="G4" s="12"/>
      <c r="H4" s="12"/>
      <c r="O4" s="9" t="s">
        <v>136</v>
      </c>
      <c r="S4" s="118" t="s">
        <v>158</v>
      </c>
      <c r="T4" s="118"/>
    </row>
    <row r="5" spans="1:20" s="9" customFormat="1" ht="16.5" customHeight="1">
      <c r="A5" s="11" t="s">
        <v>43</v>
      </c>
      <c r="O5" s="9" t="s">
        <v>137</v>
      </c>
      <c r="S5" s="119" t="s">
        <v>159</v>
      </c>
      <c r="T5" s="119"/>
    </row>
    <row r="6" spans="1:15" s="9" customFormat="1" ht="16.5" customHeight="1">
      <c r="A6" s="11" t="s">
        <v>44</v>
      </c>
      <c r="O6" s="9" t="s">
        <v>157</v>
      </c>
    </row>
    <row r="7" spans="1:15" s="9" customFormat="1" ht="16.5" customHeight="1">
      <c r="A7" s="14" t="s">
        <v>46</v>
      </c>
      <c r="B7" s="10"/>
      <c r="C7" s="10"/>
      <c r="D7" s="10"/>
      <c r="E7" s="15"/>
      <c r="F7" s="15"/>
      <c r="G7" s="15"/>
      <c r="H7" s="15"/>
      <c r="I7" s="15"/>
      <c r="O7" s="9" t="s">
        <v>138</v>
      </c>
    </row>
    <row r="8" spans="1:15" ht="16.5" customHeight="1">
      <c r="A8" s="9" t="s">
        <v>154</v>
      </c>
      <c r="F8" s="9" t="s">
        <v>153</v>
      </c>
      <c r="G8" s="16"/>
      <c r="H8" s="16"/>
      <c r="K8" s="9" t="s">
        <v>155</v>
      </c>
      <c r="O8" s="9" t="s">
        <v>139</v>
      </c>
    </row>
    <row r="9" spans="1:19" ht="16.5" customHeight="1">
      <c r="A9" s="20" t="s">
        <v>59</v>
      </c>
      <c r="B9" s="19" t="s">
        <v>60</v>
      </c>
      <c r="C9" s="19" t="s">
        <v>60</v>
      </c>
      <c r="D9" s="19" t="s">
        <v>61</v>
      </c>
      <c r="F9" s="21" t="s">
        <v>62</v>
      </c>
      <c r="G9" s="21" t="s">
        <v>63</v>
      </c>
      <c r="H9" s="22" t="s">
        <v>64</v>
      </c>
      <c r="I9" s="23"/>
      <c r="K9" s="17"/>
      <c r="L9" s="18" t="s">
        <v>57</v>
      </c>
      <c r="M9" s="18"/>
      <c r="N9" s="18"/>
      <c r="O9" s="18"/>
      <c r="P9" s="18" t="s">
        <v>58</v>
      </c>
      <c r="Q9" s="18"/>
      <c r="R9" s="18"/>
      <c r="S9" s="19" t="s">
        <v>57</v>
      </c>
    </row>
    <row r="10" spans="1:19" ht="16.5" customHeight="1">
      <c r="A10" s="7"/>
      <c r="B10" s="25" t="s">
        <v>57</v>
      </c>
      <c r="C10" s="25" t="s">
        <v>71</v>
      </c>
      <c r="D10" s="25"/>
      <c r="F10" s="27">
        <v>4</v>
      </c>
      <c r="G10" s="27"/>
      <c r="H10" s="28" t="s">
        <v>72</v>
      </c>
      <c r="I10" s="29"/>
      <c r="K10" s="3" t="s">
        <v>59</v>
      </c>
      <c r="L10" s="24" t="s">
        <v>65</v>
      </c>
      <c r="M10" s="24"/>
      <c r="N10" s="24" t="s">
        <v>66</v>
      </c>
      <c r="O10" s="24" t="s">
        <v>67</v>
      </c>
      <c r="P10" s="24" t="s">
        <v>65</v>
      </c>
      <c r="Q10" s="24" t="s">
        <v>68</v>
      </c>
      <c r="R10" s="24" t="s">
        <v>69</v>
      </c>
      <c r="S10" s="24" t="s">
        <v>70</v>
      </c>
    </row>
    <row r="11" spans="1:19" ht="16.5" customHeight="1">
      <c r="A11" s="37" t="s">
        <v>132</v>
      </c>
      <c r="B11" s="31"/>
      <c r="C11" s="31"/>
      <c r="D11" s="31"/>
      <c r="F11" s="32" t="s">
        <v>77</v>
      </c>
      <c r="G11" s="33"/>
      <c r="H11" s="112"/>
      <c r="I11" s="34"/>
      <c r="K11" s="7"/>
      <c r="L11" s="25"/>
      <c r="M11" s="25"/>
      <c r="N11" s="30" t="s">
        <v>73</v>
      </c>
      <c r="O11" s="30" t="s">
        <v>74</v>
      </c>
      <c r="P11" s="25"/>
      <c r="Q11" s="30" t="s">
        <v>75</v>
      </c>
      <c r="R11" s="30" t="s">
        <v>76</v>
      </c>
      <c r="S11" s="30" t="s">
        <v>125</v>
      </c>
    </row>
    <row r="12" spans="1:20" ht="16.5" customHeight="1">
      <c r="A12" s="37" t="s">
        <v>140</v>
      </c>
      <c r="B12" s="1"/>
      <c r="C12" s="1"/>
      <c r="D12" s="1"/>
      <c r="F12" s="32" t="s">
        <v>79</v>
      </c>
      <c r="G12" s="33"/>
      <c r="H12" s="33"/>
      <c r="I12" s="39"/>
      <c r="J12" s="35">
        <v>1</v>
      </c>
      <c r="K12" s="32" t="s">
        <v>78</v>
      </c>
      <c r="L12" s="32"/>
      <c r="M12" s="32"/>
      <c r="N12" s="32"/>
      <c r="O12" s="36"/>
      <c r="P12" s="36"/>
      <c r="Q12" s="36"/>
      <c r="R12" s="36"/>
      <c r="S12" s="17"/>
      <c r="T12" s="6"/>
    </row>
    <row r="13" spans="1:20" ht="16.5" customHeight="1">
      <c r="A13" s="37" t="s">
        <v>141</v>
      </c>
      <c r="B13" s="1"/>
      <c r="C13" s="1"/>
      <c r="D13" s="1"/>
      <c r="F13" s="32" t="s">
        <v>80</v>
      </c>
      <c r="G13" s="33"/>
      <c r="H13" s="108"/>
      <c r="I13" s="110"/>
      <c r="J13" s="35"/>
      <c r="K13" s="37" t="s">
        <v>132</v>
      </c>
      <c r="L13" s="40"/>
      <c r="M13" s="40"/>
      <c r="N13" s="41"/>
      <c r="O13" s="42">
        <f>+N13</f>
        <v>0</v>
      </c>
      <c r="P13" s="43"/>
      <c r="Q13" s="43"/>
      <c r="R13" s="42"/>
      <c r="S13" s="97">
        <f>+R13</f>
        <v>0</v>
      </c>
      <c r="T13" s="105"/>
    </row>
    <row r="14" spans="1:20" ht="16.5" customHeight="1">
      <c r="A14" s="37" t="s">
        <v>142</v>
      </c>
      <c r="B14" s="1"/>
      <c r="C14" s="1"/>
      <c r="D14" s="1"/>
      <c r="F14" s="32" t="s">
        <v>81</v>
      </c>
      <c r="G14" s="45"/>
      <c r="H14" s="108"/>
      <c r="I14" s="109"/>
      <c r="J14" s="35"/>
      <c r="K14" s="37" t="s">
        <v>140</v>
      </c>
      <c r="L14" s="37"/>
      <c r="M14" s="37"/>
      <c r="N14" s="41"/>
      <c r="O14" s="42"/>
      <c r="P14" s="43"/>
      <c r="Q14" s="43"/>
      <c r="R14" s="42"/>
      <c r="S14" s="97"/>
      <c r="T14" s="105"/>
    </row>
    <row r="15" spans="1:20" ht="16.5" customHeight="1">
      <c r="A15" s="37" t="s">
        <v>143</v>
      </c>
      <c r="B15" s="1"/>
      <c r="C15" s="1"/>
      <c r="D15" s="1"/>
      <c r="F15" s="32" t="s">
        <v>82</v>
      </c>
      <c r="G15" s="33"/>
      <c r="H15" s="108"/>
      <c r="I15" s="110"/>
      <c r="J15" s="35"/>
      <c r="K15" s="37" t="s">
        <v>141</v>
      </c>
      <c r="L15" s="37"/>
      <c r="M15" s="37"/>
      <c r="N15" s="41"/>
      <c r="O15" s="42"/>
      <c r="P15" s="43"/>
      <c r="Q15" s="43"/>
      <c r="R15" s="42"/>
      <c r="S15" s="97"/>
      <c r="T15" s="105"/>
    </row>
    <row r="16" spans="1:20" ht="16.5" customHeight="1">
      <c r="A16" s="46" t="s">
        <v>61</v>
      </c>
      <c r="B16" s="2">
        <f>SUM(B11:B15)</f>
        <v>0</v>
      </c>
      <c r="C16" s="2">
        <f>+C11+C12+C13+C14+C15</f>
        <v>0</v>
      </c>
      <c r="D16" s="2">
        <f>+D11+D12+D13+D14+D15</f>
        <v>0</v>
      </c>
      <c r="F16" s="47" t="s">
        <v>83</v>
      </c>
      <c r="G16" s="27"/>
      <c r="H16" s="113"/>
      <c r="I16" s="114"/>
      <c r="J16" s="35"/>
      <c r="K16" s="37" t="s">
        <v>142</v>
      </c>
      <c r="L16" s="37"/>
      <c r="M16" s="37"/>
      <c r="N16" s="1"/>
      <c r="O16" s="42"/>
      <c r="P16" s="36"/>
      <c r="Q16" s="36"/>
      <c r="R16" s="36"/>
      <c r="S16" s="5"/>
      <c r="T16" s="105"/>
    </row>
    <row r="17" spans="1:20" ht="16.5" customHeight="1">
      <c r="A17" s="11" t="s">
        <v>144</v>
      </c>
      <c r="J17" s="35"/>
      <c r="K17" s="37" t="s">
        <v>143</v>
      </c>
      <c r="L17" s="37"/>
      <c r="M17" s="37"/>
      <c r="N17" s="1"/>
      <c r="O17" s="42"/>
      <c r="P17" s="43"/>
      <c r="Q17" s="43"/>
      <c r="R17" s="42"/>
      <c r="S17" s="97"/>
      <c r="T17" s="105"/>
    </row>
    <row r="18" spans="1:20" ht="16.5" customHeight="1">
      <c r="A18" s="53" t="s">
        <v>47</v>
      </c>
      <c r="B18" s="53"/>
      <c r="C18" s="54"/>
      <c r="D18" s="54"/>
      <c r="E18" s="53"/>
      <c r="J18" s="35"/>
      <c r="K18" s="98"/>
      <c r="L18" s="27"/>
      <c r="M18" s="27"/>
      <c r="N18" s="99"/>
      <c r="O18" s="100"/>
      <c r="P18" s="100"/>
      <c r="Q18" s="100"/>
      <c r="R18" s="100"/>
      <c r="S18" s="8"/>
      <c r="T18" s="6"/>
    </row>
    <row r="19" spans="1:20" ht="16.5" customHeight="1">
      <c r="A19" s="53" t="s">
        <v>47</v>
      </c>
      <c r="B19" s="53"/>
      <c r="C19" s="54"/>
      <c r="D19" s="54"/>
      <c r="E19" s="53"/>
      <c r="J19" s="35">
        <v>2</v>
      </c>
      <c r="K19" s="48" t="s">
        <v>84</v>
      </c>
      <c r="L19" s="46"/>
      <c r="M19" s="46"/>
      <c r="N19" s="2"/>
      <c r="O19" s="2"/>
      <c r="P19" s="50"/>
      <c r="Q19" s="50"/>
      <c r="R19" s="51"/>
      <c r="S19" s="52"/>
      <c r="T19" s="105"/>
    </row>
    <row r="20" spans="1:20" ht="16.5" customHeight="1">
      <c r="A20" s="11" t="s">
        <v>145</v>
      </c>
      <c r="B20" s="54" t="s">
        <v>45</v>
      </c>
      <c r="C20" s="53"/>
      <c r="D20" s="53"/>
      <c r="E20" s="53"/>
      <c r="J20" s="35">
        <v>3</v>
      </c>
      <c r="K20" s="55" t="s">
        <v>85</v>
      </c>
      <c r="L20" s="37"/>
      <c r="M20" s="37"/>
      <c r="N20" s="1"/>
      <c r="O20" s="1"/>
      <c r="P20" s="49"/>
      <c r="Q20" s="49"/>
      <c r="R20" s="49"/>
      <c r="S20" s="56"/>
      <c r="T20" s="6"/>
    </row>
    <row r="21" spans="1:20" ht="16.5" customHeight="1">
      <c r="A21" s="11" t="s">
        <v>161</v>
      </c>
      <c r="B21" s="54"/>
      <c r="C21" s="54"/>
      <c r="D21" s="53"/>
      <c r="E21" s="53"/>
      <c r="K21" s="48" t="s">
        <v>86</v>
      </c>
      <c r="L21" s="46" t="s">
        <v>121</v>
      </c>
      <c r="M21" s="46"/>
      <c r="N21" s="56"/>
      <c r="O21" s="46"/>
      <c r="P21" s="49"/>
      <c r="Q21" s="49"/>
      <c r="R21" s="49"/>
      <c r="S21" s="56"/>
      <c r="T21" s="6"/>
    </row>
    <row r="22" spans="1:7" ht="16.5" customHeight="1">
      <c r="A22" s="70" t="s">
        <v>146</v>
      </c>
      <c r="B22" s="53"/>
      <c r="C22" s="53"/>
      <c r="D22" s="54"/>
      <c r="E22" s="53"/>
      <c r="G22" s="9" t="s">
        <v>156</v>
      </c>
    </row>
    <row r="23" spans="1:20" ht="16.5" customHeight="1">
      <c r="A23" s="15" t="s">
        <v>147</v>
      </c>
      <c r="D23" s="53"/>
      <c r="E23" s="53"/>
      <c r="G23" s="106" t="s">
        <v>89</v>
      </c>
      <c r="H23" s="107"/>
      <c r="I23" s="86"/>
      <c r="J23" s="106" t="s">
        <v>54</v>
      </c>
      <c r="K23" s="107"/>
      <c r="L23" s="107"/>
      <c r="M23" s="107"/>
      <c r="N23" s="86"/>
      <c r="O23" s="86" t="s">
        <v>90</v>
      </c>
      <c r="P23" s="86"/>
      <c r="Q23" s="86"/>
      <c r="R23" s="86"/>
      <c r="S23" s="86"/>
      <c r="T23" s="86"/>
    </row>
    <row r="24" spans="1:20" ht="16.5" customHeight="1">
      <c r="A24" s="15" t="s">
        <v>162</v>
      </c>
      <c r="D24" s="54"/>
      <c r="E24" s="53"/>
      <c r="G24" s="20" t="s">
        <v>91</v>
      </c>
      <c r="H24" s="24" t="s">
        <v>92</v>
      </c>
      <c r="I24" s="24" t="s">
        <v>93</v>
      </c>
      <c r="J24" s="24" t="s">
        <v>94</v>
      </c>
      <c r="K24" s="106" t="s">
        <v>95</v>
      </c>
      <c r="L24" s="86"/>
      <c r="M24" s="24"/>
      <c r="N24" s="24" t="s">
        <v>95</v>
      </c>
      <c r="O24" s="24" t="s">
        <v>96</v>
      </c>
      <c r="P24" s="106" t="s">
        <v>131</v>
      </c>
      <c r="Q24" s="86"/>
      <c r="R24" s="24" t="s">
        <v>97</v>
      </c>
      <c r="S24" s="24" t="s">
        <v>98</v>
      </c>
      <c r="T24" s="24" t="s">
        <v>99</v>
      </c>
    </row>
    <row r="25" spans="1:20" ht="16.5" customHeight="1">
      <c r="A25" s="15" t="s">
        <v>148</v>
      </c>
      <c r="D25" s="70" t="s">
        <v>124</v>
      </c>
      <c r="E25" s="53"/>
      <c r="G25" s="7"/>
      <c r="H25" s="25" t="s">
        <v>100</v>
      </c>
      <c r="I25" s="25" t="s">
        <v>101</v>
      </c>
      <c r="J25" s="25" t="s">
        <v>102</v>
      </c>
      <c r="K25" s="25" t="s">
        <v>50</v>
      </c>
      <c r="L25" s="25" t="s">
        <v>51</v>
      </c>
      <c r="M25" s="25"/>
      <c r="N25" s="25" t="s">
        <v>103</v>
      </c>
      <c r="O25" s="25" t="s">
        <v>104</v>
      </c>
      <c r="P25" s="25" t="s">
        <v>50</v>
      </c>
      <c r="Q25" s="25" t="s">
        <v>51</v>
      </c>
      <c r="R25" s="25" t="s">
        <v>106</v>
      </c>
      <c r="S25" s="25" t="s">
        <v>107</v>
      </c>
      <c r="T25" s="25" t="s">
        <v>108</v>
      </c>
    </row>
    <row r="26" spans="1:20" ht="16.5" customHeight="1">
      <c r="A26" s="9" t="s">
        <v>149</v>
      </c>
      <c r="D26" s="53"/>
      <c r="E26" s="53"/>
      <c r="G26" s="57">
        <v>1</v>
      </c>
      <c r="H26" s="3"/>
      <c r="I26" s="95"/>
      <c r="J26" s="3"/>
      <c r="K26" s="91"/>
      <c r="L26" s="91"/>
      <c r="M26" s="91"/>
      <c r="N26" s="91"/>
      <c r="O26" s="96"/>
      <c r="P26" s="59"/>
      <c r="Q26" s="59"/>
      <c r="R26" s="59"/>
      <c r="S26" s="61"/>
      <c r="T26" s="58"/>
    </row>
    <row r="27" spans="1:20" ht="16.5" customHeight="1">
      <c r="A27" s="11" t="s">
        <v>150</v>
      </c>
      <c r="B27" s="54"/>
      <c r="C27" s="54"/>
      <c r="D27" s="54"/>
      <c r="E27" s="53"/>
      <c r="G27" s="57">
        <v>2</v>
      </c>
      <c r="H27" s="3"/>
      <c r="I27" s="95"/>
      <c r="J27" s="3"/>
      <c r="K27" s="91"/>
      <c r="L27" s="92"/>
      <c r="M27" s="91"/>
      <c r="N27" s="92"/>
      <c r="O27" s="3"/>
      <c r="P27" s="62"/>
      <c r="Q27" s="62"/>
      <c r="R27" s="62"/>
      <c r="S27" s="64"/>
      <c r="T27" s="63"/>
    </row>
    <row r="28" spans="1:36" ht="16.5" customHeight="1">
      <c r="A28" s="11" t="s">
        <v>151</v>
      </c>
      <c r="B28" s="53"/>
      <c r="D28" s="54"/>
      <c r="E28" s="53"/>
      <c r="G28" s="57">
        <v>3</v>
      </c>
      <c r="H28" s="3"/>
      <c r="I28" s="95"/>
      <c r="J28" s="3"/>
      <c r="K28" s="91"/>
      <c r="L28" s="92"/>
      <c r="M28" s="91"/>
      <c r="N28" s="92"/>
      <c r="O28" s="3"/>
      <c r="P28" s="62"/>
      <c r="Q28" s="62"/>
      <c r="R28" s="32"/>
      <c r="S28" s="67"/>
      <c r="T28" s="6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6.5" customHeight="1">
      <c r="A29" s="53" t="s">
        <v>113</v>
      </c>
      <c r="B29" s="53"/>
      <c r="D29" s="53"/>
      <c r="E29" s="53"/>
      <c r="G29" s="57">
        <v>4</v>
      </c>
      <c r="H29" s="3"/>
      <c r="I29" s="95"/>
      <c r="J29" s="3"/>
      <c r="K29" s="91"/>
      <c r="L29" s="92"/>
      <c r="M29" s="91"/>
      <c r="N29" s="92"/>
      <c r="O29" s="3"/>
      <c r="P29" s="62"/>
      <c r="Q29" s="62"/>
      <c r="R29" s="32"/>
      <c r="S29" s="67"/>
      <c r="T29" s="6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25" ht="16.5" customHeight="1">
      <c r="A30" s="53" t="s">
        <v>114</v>
      </c>
      <c r="B30" s="53"/>
      <c r="D30" s="54"/>
      <c r="E30" s="53"/>
      <c r="G30" s="57">
        <v>5</v>
      </c>
      <c r="H30" s="3"/>
      <c r="I30" s="95"/>
      <c r="J30" s="3"/>
      <c r="K30" s="91"/>
      <c r="L30" s="92"/>
      <c r="M30" s="91"/>
      <c r="N30" s="92"/>
      <c r="O30" s="3"/>
      <c r="P30" s="62"/>
      <c r="Q30" s="62"/>
      <c r="R30" s="32"/>
      <c r="S30" s="67"/>
      <c r="T30" s="66"/>
      <c r="U30" s="6"/>
      <c r="V30" s="6"/>
      <c r="W30" s="6"/>
      <c r="X30" s="6"/>
      <c r="Y30" s="6"/>
    </row>
    <row r="31" spans="1:20" ht="16.5" customHeight="1">
      <c r="A31" s="15" t="s">
        <v>111</v>
      </c>
      <c r="E31" s="53"/>
      <c r="G31" s="57">
        <v>6</v>
      </c>
      <c r="H31" s="3"/>
      <c r="I31" s="95"/>
      <c r="J31" s="3"/>
      <c r="K31" s="91"/>
      <c r="L31" s="92"/>
      <c r="M31" s="91"/>
      <c r="N31" s="92"/>
      <c r="O31" s="37"/>
      <c r="P31" s="92"/>
      <c r="Q31" s="92"/>
      <c r="R31" s="32"/>
      <c r="S31" s="67"/>
      <c r="T31" s="71"/>
    </row>
    <row r="32" spans="1:20" ht="16.5" customHeight="1">
      <c r="A32" s="11" t="s">
        <v>152</v>
      </c>
      <c r="E32" s="53"/>
      <c r="G32" s="57">
        <v>7</v>
      </c>
      <c r="H32" s="3"/>
      <c r="I32" s="95"/>
      <c r="J32" s="3"/>
      <c r="K32" s="91"/>
      <c r="L32" s="92"/>
      <c r="M32" s="91"/>
      <c r="N32" s="92"/>
      <c r="O32" s="65"/>
      <c r="P32" s="32"/>
      <c r="Q32" s="32"/>
      <c r="R32" s="66"/>
      <c r="S32" s="67"/>
      <c r="T32" s="71"/>
    </row>
    <row r="33" spans="1:20" ht="16.5" customHeight="1">
      <c r="A33" s="53" t="s">
        <v>113</v>
      </c>
      <c r="E33" s="53"/>
      <c r="G33" s="57">
        <v>8</v>
      </c>
      <c r="H33" s="3"/>
      <c r="I33" s="95"/>
      <c r="J33" s="101"/>
      <c r="K33" s="91"/>
      <c r="L33" s="92"/>
      <c r="M33" s="91"/>
      <c r="N33" s="92"/>
      <c r="O33" s="68"/>
      <c r="P33" s="66"/>
      <c r="Q33" s="66"/>
      <c r="R33" s="66"/>
      <c r="S33" s="67"/>
      <c r="T33" s="71"/>
    </row>
    <row r="34" spans="1:20" ht="16.5" customHeight="1">
      <c r="A34" s="53" t="s">
        <v>110</v>
      </c>
      <c r="E34" s="53"/>
      <c r="G34" s="57">
        <v>9</v>
      </c>
      <c r="H34" s="3"/>
      <c r="I34" s="95"/>
      <c r="J34" s="3"/>
      <c r="K34" s="91"/>
      <c r="L34" s="92"/>
      <c r="M34" s="91"/>
      <c r="N34" s="92"/>
      <c r="O34" s="68"/>
      <c r="P34" s="66"/>
      <c r="Q34" s="66"/>
      <c r="R34" s="66"/>
      <c r="S34" s="67"/>
      <c r="T34" s="71"/>
    </row>
    <row r="35" spans="1:20" ht="16.5" customHeight="1">
      <c r="A35" s="15" t="s">
        <v>112</v>
      </c>
      <c r="G35" s="57">
        <v>10</v>
      </c>
      <c r="H35" s="3"/>
      <c r="I35" s="95"/>
      <c r="J35" s="3"/>
      <c r="K35" s="91"/>
      <c r="L35" s="92"/>
      <c r="M35" s="91"/>
      <c r="N35" s="92"/>
      <c r="O35" s="68"/>
      <c r="P35" s="66"/>
      <c r="Q35" s="66"/>
      <c r="R35" s="66"/>
      <c r="S35" s="67"/>
      <c r="T35" s="71"/>
    </row>
    <row r="36" spans="5:20" ht="16.5" customHeight="1">
      <c r="E36" s="53"/>
      <c r="G36" s="57">
        <v>11</v>
      </c>
      <c r="H36" s="3"/>
      <c r="I36" s="95"/>
      <c r="J36" s="4"/>
      <c r="K36" s="91"/>
      <c r="L36" s="92"/>
      <c r="M36" s="91"/>
      <c r="N36" s="92"/>
      <c r="O36" s="37"/>
      <c r="P36" s="66"/>
      <c r="Q36" s="66"/>
      <c r="R36" s="66"/>
      <c r="S36" s="67"/>
      <c r="T36" s="71"/>
    </row>
    <row r="37" spans="5:20" ht="16.5" customHeight="1">
      <c r="E37" s="53"/>
      <c r="G37" s="3">
        <v>12</v>
      </c>
      <c r="H37" s="3"/>
      <c r="I37" s="95"/>
      <c r="J37" s="4"/>
      <c r="K37" s="91"/>
      <c r="L37" s="92"/>
      <c r="M37" s="91"/>
      <c r="N37" s="92"/>
      <c r="O37" s="71"/>
      <c r="P37" s="66"/>
      <c r="Q37" s="66"/>
      <c r="R37" s="66"/>
      <c r="S37" s="67"/>
      <c r="T37" s="71"/>
    </row>
    <row r="38" spans="1:20" ht="16.5" customHeight="1">
      <c r="A38" s="94"/>
      <c r="B38" s="53"/>
      <c r="C38" s="53"/>
      <c r="D38" s="53"/>
      <c r="E38" s="54"/>
      <c r="G38" s="3">
        <v>13</v>
      </c>
      <c r="H38" s="3"/>
      <c r="I38" s="95"/>
      <c r="J38" s="3"/>
      <c r="K38" s="91"/>
      <c r="L38" s="92"/>
      <c r="M38" s="91"/>
      <c r="N38" s="92"/>
      <c r="O38" s="71"/>
      <c r="P38" s="66"/>
      <c r="Q38" s="66"/>
      <c r="R38" s="66"/>
      <c r="S38" s="67"/>
      <c r="T38" s="71"/>
    </row>
    <row r="39" spans="1:20" ht="16.5" customHeight="1">
      <c r="A39" s="94"/>
      <c r="B39" s="54"/>
      <c r="C39" s="53"/>
      <c r="D39" s="54"/>
      <c r="E39" s="53"/>
      <c r="G39" s="3">
        <v>14</v>
      </c>
      <c r="H39" s="3"/>
      <c r="I39" s="95"/>
      <c r="J39" s="3"/>
      <c r="K39" s="91"/>
      <c r="L39" s="92"/>
      <c r="M39" s="91"/>
      <c r="N39" s="92"/>
      <c r="O39" s="71"/>
      <c r="P39" s="66"/>
      <c r="Q39" s="66"/>
      <c r="R39" s="66"/>
      <c r="S39" s="67"/>
      <c r="T39" s="71"/>
    </row>
    <row r="40" spans="1:20" ht="16.5" customHeight="1">
      <c r="A40" s="94"/>
      <c r="B40" s="54"/>
      <c r="C40" s="53"/>
      <c r="D40" s="54"/>
      <c r="E40" s="53"/>
      <c r="G40" s="3">
        <v>15</v>
      </c>
      <c r="H40" s="3"/>
      <c r="I40" s="95"/>
      <c r="J40" s="3"/>
      <c r="K40" s="91"/>
      <c r="L40" s="92"/>
      <c r="M40" s="91"/>
      <c r="N40" s="92"/>
      <c r="O40" s="71"/>
      <c r="P40" s="66"/>
      <c r="Q40" s="66"/>
      <c r="R40" s="66"/>
      <c r="S40" s="67"/>
      <c r="T40" s="37"/>
    </row>
    <row r="41" spans="1:25" ht="16.5" customHeight="1">
      <c r="A41" s="94"/>
      <c r="G41" s="3">
        <v>16</v>
      </c>
      <c r="H41" s="3"/>
      <c r="I41" s="95"/>
      <c r="J41" s="3"/>
      <c r="K41" s="91"/>
      <c r="L41" s="92"/>
      <c r="M41" s="91"/>
      <c r="N41" s="92"/>
      <c r="O41" s="71"/>
      <c r="P41" s="66"/>
      <c r="Q41" s="66"/>
      <c r="R41" s="66"/>
      <c r="S41" s="67"/>
      <c r="T41" s="37"/>
      <c r="V41" s="6"/>
      <c r="W41" s="6"/>
      <c r="X41" s="6"/>
      <c r="Y41" s="6"/>
    </row>
    <row r="42" spans="1:25" ht="16.5" customHeight="1">
      <c r="A42" s="94"/>
      <c r="B42" s="53"/>
      <c r="C42" s="53"/>
      <c r="D42" s="72"/>
      <c r="E42" s="54"/>
      <c r="G42" s="3">
        <v>17</v>
      </c>
      <c r="H42" s="3"/>
      <c r="I42" s="95"/>
      <c r="J42" s="90"/>
      <c r="K42" s="91"/>
      <c r="L42" s="92"/>
      <c r="M42" s="91"/>
      <c r="N42" s="92"/>
      <c r="O42" s="5"/>
      <c r="P42" s="66"/>
      <c r="Q42" s="66"/>
      <c r="R42" s="66"/>
      <c r="S42" s="66"/>
      <c r="T42" s="3"/>
      <c r="U42" s="6"/>
      <c r="V42" s="6"/>
      <c r="W42" s="6"/>
      <c r="X42" s="6"/>
      <c r="Y42" s="6"/>
    </row>
    <row r="43" spans="1:20" ht="16.5" customHeight="1">
      <c r="A43" s="94"/>
      <c r="B43" s="53"/>
      <c r="C43" s="53"/>
      <c r="D43" s="72"/>
      <c r="E43" s="54"/>
      <c r="G43" s="37">
        <v>18</v>
      </c>
      <c r="H43" s="3"/>
      <c r="I43" s="95"/>
      <c r="J43" s="90"/>
      <c r="K43" s="91"/>
      <c r="L43" s="92"/>
      <c r="M43" s="91"/>
      <c r="N43" s="92"/>
      <c r="O43" s="37"/>
      <c r="P43" s="66"/>
      <c r="Q43" s="66"/>
      <c r="R43" s="66"/>
      <c r="S43" s="67"/>
      <c r="T43" s="37"/>
    </row>
    <row r="44" spans="1:20" ht="16.5" customHeight="1">
      <c r="A44" s="94"/>
      <c r="B44" s="53"/>
      <c r="C44" s="53"/>
      <c r="D44" s="72"/>
      <c r="E44" s="54"/>
      <c r="G44" s="37">
        <v>19</v>
      </c>
      <c r="H44" s="3"/>
      <c r="I44" s="95"/>
      <c r="J44" s="90"/>
      <c r="K44" s="91"/>
      <c r="L44" s="92"/>
      <c r="M44" s="91"/>
      <c r="N44" s="92"/>
      <c r="O44" s="37"/>
      <c r="P44" s="66"/>
      <c r="Q44" s="66"/>
      <c r="R44" s="66"/>
      <c r="S44" s="67"/>
      <c r="T44" s="37"/>
    </row>
    <row r="45" spans="1:20" ht="16.5" customHeight="1">
      <c r="A45" s="94"/>
      <c r="B45" s="53"/>
      <c r="C45" s="53"/>
      <c r="D45" s="72"/>
      <c r="E45" s="54"/>
      <c r="G45" s="37">
        <v>20</v>
      </c>
      <c r="H45" s="3"/>
      <c r="I45" s="95"/>
      <c r="J45" s="3"/>
      <c r="K45" s="91"/>
      <c r="L45" s="92"/>
      <c r="M45" s="91"/>
      <c r="N45" s="92"/>
      <c r="O45" s="37"/>
      <c r="P45" s="66"/>
      <c r="Q45" s="66"/>
      <c r="R45" s="66"/>
      <c r="S45" s="66"/>
      <c r="T45" s="37"/>
    </row>
    <row r="46" spans="1:20" ht="16.5" customHeight="1">
      <c r="A46" s="94"/>
      <c r="D46" s="72"/>
      <c r="E46" s="54"/>
      <c r="G46" s="37">
        <v>21</v>
      </c>
      <c r="H46" s="3"/>
      <c r="I46" s="95"/>
      <c r="J46" s="3"/>
      <c r="K46" s="91"/>
      <c r="L46" s="92"/>
      <c r="M46" s="91"/>
      <c r="N46" s="92"/>
      <c r="O46" s="37"/>
      <c r="P46" s="66"/>
      <c r="Q46" s="66"/>
      <c r="R46" s="66"/>
      <c r="S46" s="66"/>
      <c r="T46" s="37"/>
    </row>
    <row r="47" spans="1:20" ht="16.5" customHeight="1">
      <c r="A47" s="94"/>
      <c r="D47" s="72"/>
      <c r="E47" s="54"/>
      <c r="G47" s="7">
        <v>22</v>
      </c>
      <c r="H47" s="7"/>
      <c r="I47" s="103"/>
      <c r="J47" s="7"/>
      <c r="K47" s="102"/>
      <c r="L47" s="104"/>
      <c r="M47" s="102"/>
      <c r="N47" s="104"/>
      <c r="O47" s="8"/>
      <c r="P47" s="8"/>
      <c r="Q47" s="8"/>
      <c r="R47" s="8"/>
      <c r="S47" s="8"/>
      <c r="T47" s="7"/>
    </row>
    <row r="48" spans="1:4" ht="16.5" customHeight="1">
      <c r="A48" s="94"/>
      <c r="D48" s="53"/>
    </row>
    <row r="49" spans="1:20" ht="16.5" customHeight="1" hidden="1">
      <c r="A49" s="117" t="s">
        <v>116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1:20" ht="16.5" customHeight="1" hidden="1">
      <c r="A50" s="130" t="s">
        <v>49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</row>
    <row r="51" spans="1:19" s="10" customFormat="1" ht="15.75" customHeight="1" hidden="1">
      <c r="A51" s="10" t="s">
        <v>120</v>
      </c>
      <c r="G51" s="13"/>
      <c r="H51" s="13"/>
      <c r="J51" s="13"/>
      <c r="K51" s="13"/>
      <c r="S51" s="13" t="s">
        <v>32</v>
      </c>
    </row>
    <row r="52" spans="1:8" s="9" customFormat="1" ht="16.5" customHeight="1" hidden="1">
      <c r="A52" s="11" t="s">
        <v>0</v>
      </c>
      <c r="G52" s="12"/>
      <c r="H52" s="12"/>
    </row>
    <row r="53" s="9" customFormat="1" ht="16.5" customHeight="1" hidden="1">
      <c r="A53" s="11" t="s">
        <v>1</v>
      </c>
    </row>
    <row r="54" s="9" customFormat="1" ht="16.5" customHeight="1" hidden="1">
      <c r="A54" s="11" t="s">
        <v>122</v>
      </c>
    </row>
    <row r="55" spans="1:11" ht="16.5" customHeight="1" hidden="1">
      <c r="A55" s="14" t="s">
        <v>2</v>
      </c>
      <c r="B55" s="10"/>
      <c r="C55" s="10"/>
      <c r="D55" s="10"/>
      <c r="F55" s="9" t="s">
        <v>55</v>
      </c>
      <c r="K55" s="9" t="s">
        <v>56</v>
      </c>
    </row>
    <row r="56" spans="1:20" ht="16.5" customHeight="1" hidden="1">
      <c r="A56" s="20" t="s">
        <v>59</v>
      </c>
      <c r="B56" s="19" t="s">
        <v>60</v>
      </c>
      <c r="C56" s="19" t="s">
        <v>60</v>
      </c>
      <c r="D56" s="19" t="s">
        <v>61</v>
      </c>
      <c r="F56" s="16" t="s">
        <v>31</v>
      </c>
      <c r="G56" s="16"/>
      <c r="H56" s="16"/>
      <c r="K56" s="17"/>
      <c r="L56" s="18" t="s">
        <v>57</v>
      </c>
      <c r="M56" s="18"/>
      <c r="N56" s="18"/>
      <c r="O56" s="18"/>
      <c r="P56" s="18" t="s">
        <v>58</v>
      </c>
      <c r="Q56" s="18"/>
      <c r="R56" s="18"/>
      <c r="S56" s="18"/>
      <c r="T56" s="19" t="s">
        <v>57</v>
      </c>
    </row>
    <row r="57" spans="1:20" ht="16.5" customHeight="1" hidden="1">
      <c r="A57" s="7"/>
      <c r="B57" s="25" t="s">
        <v>57</v>
      </c>
      <c r="C57" s="25" t="s">
        <v>71</v>
      </c>
      <c r="D57" s="25"/>
      <c r="F57" s="21" t="s">
        <v>62</v>
      </c>
      <c r="G57" s="21" t="s">
        <v>63</v>
      </c>
      <c r="H57" s="22" t="s">
        <v>64</v>
      </c>
      <c r="I57" s="23"/>
      <c r="K57" s="3" t="s">
        <v>59</v>
      </c>
      <c r="L57" s="24" t="s">
        <v>65</v>
      </c>
      <c r="M57" s="24"/>
      <c r="N57" s="24" t="s">
        <v>66</v>
      </c>
      <c r="O57" s="24" t="s">
        <v>67</v>
      </c>
      <c r="P57" s="24" t="s">
        <v>65</v>
      </c>
      <c r="Q57" s="24"/>
      <c r="R57" s="24" t="s">
        <v>68</v>
      </c>
      <c r="S57" s="24" t="s">
        <v>69</v>
      </c>
      <c r="T57" s="24" t="s">
        <v>70</v>
      </c>
    </row>
    <row r="58" spans="1:20" ht="16.5" customHeight="1" hidden="1">
      <c r="A58" s="21" t="s">
        <v>128</v>
      </c>
      <c r="B58" s="21">
        <v>17227100</v>
      </c>
      <c r="C58" s="31">
        <v>5000000</v>
      </c>
      <c r="D58" s="21">
        <f>+B58+C58</f>
        <v>22227100</v>
      </c>
      <c r="F58" s="26">
        <v>4</v>
      </c>
      <c r="G58" s="27"/>
      <c r="H58" s="28" t="s">
        <v>72</v>
      </c>
      <c r="I58" s="29"/>
      <c r="K58" s="7"/>
      <c r="L58" s="25"/>
      <c r="M58" s="25"/>
      <c r="N58" s="30" t="s">
        <v>73</v>
      </c>
      <c r="O58" s="30" t="s">
        <v>74</v>
      </c>
      <c r="P58" s="25"/>
      <c r="Q58" s="25"/>
      <c r="R58" s="30" t="s">
        <v>75</v>
      </c>
      <c r="S58" s="30" t="s">
        <v>76</v>
      </c>
      <c r="T58" s="30" t="s">
        <v>125</v>
      </c>
    </row>
    <row r="59" spans="1:20" ht="16.5" customHeight="1" hidden="1">
      <c r="A59" s="37" t="s">
        <v>129</v>
      </c>
      <c r="B59" s="37">
        <v>68908300</v>
      </c>
      <c r="C59" s="1">
        <v>16533800</v>
      </c>
      <c r="D59" s="37">
        <f>+B59+C59</f>
        <v>85442100</v>
      </c>
      <c r="F59" s="32" t="s">
        <v>77</v>
      </c>
      <c r="G59" s="33" t="s">
        <v>117</v>
      </c>
      <c r="H59" s="126"/>
      <c r="I59" s="127"/>
      <c r="J59" s="35">
        <v>1</v>
      </c>
      <c r="K59" s="32" t="s">
        <v>78</v>
      </c>
      <c r="L59" s="32"/>
      <c r="M59" s="32"/>
      <c r="N59" s="32"/>
      <c r="O59" s="36"/>
      <c r="P59" s="36"/>
      <c r="Q59" s="36"/>
      <c r="R59" s="36"/>
      <c r="S59" s="36"/>
      <c r="T59" s="36"/>
    </row>
    <row r="60" spans="1:20" ht="16.5" customHeight="1" hidden="1">
      <c r="A60" s="37" t="s">
        <v>130</v>
      </c>
      <c r="B60" s="37"/>
      <c r="C60" s="1"/>
      <c r="D60" s="37">
        <f>+B60+C60</f>
        <v>0</v>
      </c>
      <c r="F60" s="32" t="s">
        <v>79</v>
      </c>
      <c r="G60" s="33" t="s">
        <v>7</v>
      </c>
      <c r="H60" s="128"/>
      <c r="I60" s="129"/>
      <c r="J60" s="35"/>
      <c r="K60" s="37" t="s">
        <v>123</v>
      </c>
      <c r="L60" s="40"/>
      <c r="M60" s="40"/>
      <c r="N60" s="41"/>
      <c r="O60" s="42">
        <f>+N60</f>
        <v>0</v>
      </c>
      <c r="P60" s="43"/>
      <c r="Q60" s="43"/>
      <c r="R60" s="42"/>
      <c r="S60" s="42">
        <f>+R60</f>
        <v>0</v>
      </c>
      <c r="T60" s="42"/>
    </row>
    <row r="61" spans="1:20" ht="16.5" customHeight="1" hidden="1">
      <c r="A61" s="37"/>
      <c r="B61" s="37"/>
      <c r="C61" s="1"/>
      <c r="D61" s="37"/>
      <c r="F61" s="32" t="s">
        <v>80</v>
      </c>
      <c r="G61" s="38"/>
      <c r="H61" s="115"/>
      <c r="I61" s="116"/>
      <c r="J61" s="35"/>
      <c r="K61" s="37" t="s">
        <v>128</v>
      </c>
      <c r="L61" s="37">
        <v>7</v>
      </c>
      <c r="M61" s="37"/>
      <c r="N61" s="41">
        <v>22227100</v>
      </c>
      <c r="O61" s="42">
        <f>+N61+O60</f>
        <v>22227100</v>
      </c>
      <c r="P61" s="43"/>
      <c r="Q61" s="43"/>
      <c r="R61" s="42"/>
      <c r="S61" s="42">
        <f>+S60+R61</f>
        <v>0</v>
      </c>
      <c r="T61" s="42"/>
    </row>
    <row r="62" spans="1:20" ht="16.5" customHeight="1" hidden="1">
      <c r="A62" s="37"/>
      <c r="B62" s="37"/>
      <c r="C62" s="1"/>
      <c r="D62" s="37"/>
      <c r="F62" s="32" t="s">
        <v>81</v>
      </c>
      <c r="G62" s="45"/>
      <c r="H62" s="122"/>
      <c r="I62" s="123"/>
      <c r="J62" s="35"/>
      <c r="K62" s="37" t="s">
        <v>129</v>
      </c>
      <c r="L62" s="37">
        <v>12</v>
      </c>
      <c r="M62" s="37"/>
      <c r="N62" s="41">
        <v>85442100</v>
      </c>
      <c r="O62" s="42">
        <f>+N62+O61</f>
        <v>107669200</v>
      </c>
      <c r="P62" s="43"/>
      <c r="Q62" s="43"/>
      <c r="R62" s="42"/>
      <c r="S62" s="42">
        <f>+R62</f>
        <v>0</v>
      </c>
      <c r="T62" s="42"/>
    </row>
    <row r="63" spans="1:20" ht="16.5" customHeight="1" hidden="1">
      <c r="A63" s="46" t="s">
        <v>61</v>
      </c>
      <c r="B63" s="46">
        <f>SUM(B58:B62)</f>
        <v>86135400</v>
      </c>
      <c r="C63" s="2">
        <f>+C58+C59+C60+C61+C62</f>
        <v>21533800</v>
      </c>
      <c r="D63" s="46">
        <f>+D58+D59+D60+D61+D62</f>
        <v>107669200</v>
      </c>
      <c r="F63" s="32" t="s">
        <v>82</v>
      </c>
      <c r="G63" s="33" t="s">
        <v>8</v>
      </c>
      <c r="H63" s="122"/>
      <c r="I63" s="124"/>
      <c r="J63" s="35"/>
      <c r="K63" s="37" t="s">
        <v>130</v>
      </c>
      <c r="L63" s="37"/>
      <c r="M63" s="37"/>
      <c r="N63" s="37"/>
      <c r="O63" s="63"/>
      <c r="P63" s="36"/>
      <c r="Q63" s="36"/>
      <c r="R63" s="36"/>
      <c r="S63" s="36"/>
      <c r="T63" s="42">
        <f>+N63-R63</f>
        <v>0</v>
      </c>
    </row>
    <row r="64" spans="1:20" ht="16.5" customHeight="1" hidden="1">
      <c r="A64" s="40"/>
      <c r="B64" s="40"/>
      <c r="C64" s="40"/>
      <c r="D64" s="40"/>
      <c r="F64" s="47" t="s">
        <v>83</v>
      </c>
      <c r="G64" s="27" t="s">
        <v>9</v>
      </c>
      <c r="H64" s="125"/>
      <c r="I64" s="114"/>
      <c r="J64" s="35">
        <v>2</v>
      </c>
      <c r="K64" s="48" t="s">
        <v>84</v>
      </c>
      <c r="L64" s="46">
        <f>SUM(L60:L63)</f>
        <v>19</v>
      </c>
      <c r="M64" s="46"/>
      <c r="N64" s="2">
        <f>SUM(N60:N63)</f>
        <v>107669200</v>
      </c>
      <c r="O64" s="49"/>
      <c r="P64" s="50">
        <f>SUM(P60:P63)</f>
        <v>0</v>
      </c>
      <c r="Q64" s="50"/>
      <c r="R64" s="51">
        <f>SUM(R60:R63)</f>
        <v>0</v>
      </c>
      <c r="S64" s="52">
        <f>+R64</f>
        <v>0</v>
      </c>
      <c r="T64" s="51">
        <f>SUM(T60:T63)</f>
        <v>0</v>
      </c>
    </row>
    <row r="65" spans="1:20" ht="16.5" customHeight="1" hidden="1">
      <c r="A65" s="11" t="s">
        <v>118</v>
      </c>
      <c r="B65" s="53"/>
      <c r="C65" s="54"/>
      <c r="D65" s="54"/>
      <c r="E65" s="53"/>
      <c r="J65" s="35">
        <v>3</v>
      </c>
      <c r="K65" s="55" t="s">
        <v>85</v>
      </c>
      <c r="L65" s="37">
        <f>+L64</f>
        <v>19</v>
      </c>
      <c r="M65" s="37"/>
      <c r="N65" s="1">
        <f>+N64</f>
        <v>107669200</v>
      </c>
      <c r="O65" s="49"/>
      <c r="P65" s="49"/>
      <c r="Q65" s="49"/>
      <c r="R65" s="49"/>
      <c r="S65" s="49"/>
      <c r="T65" s="49"/>
    </row>
    <row r="66" spans="1:20" ht="16.5" customHeight="1" hidden="1">
      <c r="A66" s="53" t="s">
        <v>3</v>
      </c>
      <c r="B66" s="53"/>
      <c r="C66" s="54"/>
      <c r="D66" s="54"/>
      <c r="E66" s="53"/>
      <c r="J66" s="35"/>
      <c r="K66" s="48" t="s">
        <v>86</v>
      </c>
      <c r="L66" s="46" t="s">
        <v>121</v>
      </c>
      <c r="M66" s="46"/>
      <c r="N66" s="56"/>
      <c r="O66" s="46" t="s">
        <v>121</v>
      </c>
      <c r="P66" s="49"/>
      <c r="Q66" s="49"/>
      <c r="R66" s="49"/>
      <c r="S66" s="49"/>
      <c r="T66" s="49"/>
    </row>
    <row r="67" spans="1:11" ht="16.5" customHeight="1" hidden="1">
      <c r="A67" s="54" t="s">
        <v>4</v>
      </c>
      <c r="B67" s="54"/>
      <c r="C67" s="53"/>
      <c r="D67" s="53"/>
      <c r="E67" s="53"/>
      <c r="K67" s="54" t="s">
        <v>87</v>
      </c>
    </row>
    <row r="68" spans="1:8" ht="16.5" customHeight="1" hidden="1">
      <c r="A68" s="54" t="s">
        <v>5</v>
      </c>
      <c r="B68" s="53"/>
      <c r="C68" s="53"/>
      <c r="D68" s="53"/>
      <c r="E68" s="53"/>
      <c r="H68" s="9" t="s">
        <v>88</v>
      </c>
    </row>
    <row r="69" spans="1:20" ht="16.5" customHeight="1" hidden="1">
      <c r="A69" s="53" t="s">
        <v>6</v>
      </c>
      <c r="B69" s="53"/>
      <c r="C69" s="53"/>
      <c r="D69" s="54"/>
      <c r="E69" s="53"/>
      <c r="G69" s="17"/>
      <c r="H69" s="18" t="s">
        <v>89</v>
      </c>
      <c r="I69" s="18"/>
      <c r="J69" s="18"/>
      <c r="K69" s="18" t="s">
        <v>115</v>
      </c>
      <c r="L69" s="18"/>
      <c r="M69" s="18"/>
      <c r="N69" s="18"/>
      <c r="O69" s="18" t="s">
        <v>90</v>
      </c>
      <c r="P69" s="18"/>
      <c r="Q69" s="18"/>
      <c r="R69" s="18"/>
      <c r="S69" s="18"/>
      <c r="T69" s="18"/>
    </row>
    <row r="70" spans="1:20" ht="16.5" customHeight="1" hidden="1">
      <c r="A70" s="53" t="s">
        <v>41</v>
      </c>
      <c r="B70" s="53"/>
      <c r="C70" s="54"/>
      <c r="D70" s="54"/>
      <c r="E70" s="53"/>
      <c r="G70" s="3" t="s">
        <v>59</v>
      </c>
      <c r="H70" s="24" t="s">
        <v>91</v>
      </c>
      <c r="I70" s="24" t="s">
        <v>92</v>
      </c>
      <c r="J70" s="24" t="s">
        <v>93</v>
      </c>
      <c r="K70" s="24" t="s">
        <v>94</v>
      </c>
      <c r="L70" s="24" t="s">
        <v>95</v>
      </c>
      <c r="M70" s="24"/>
      <c r="N70" s="24" t="s">
        <v>95</v>
      </c>
      <c r="O70" s="24" t="s">
        <v>96</v>
      </c>
      <c r="P70" s="24" t="s">
        <v>97</v>
      </c>
      <c r="Q70" s="24"/>
      <c r="R70" s="24" t="s">
        <v>97</v>
      </c>
      <c r="S70" s="24" t="s">
        <v>98</v>
      </c>
      <c r="T70" s="24" t="s">
        <v>99</v>
      </c>
    </row>
    <row r="71" spans="1:20" ht="16.5" customHeight="1" hidden="1">
      <c r="A71" s="53" t="s">
        <v>42</v>
      </c>
      <c r="B71" s="54"/>
      <c r="C71" s="53"/>
      <c r="D71" s="53"/>
      <c r="E71" s="53"/>
      <c r="G71" s="7"/>
      <c r="H71" s="25"/>
      <c r="I71" s="25" t="s">
        <v>100</v>
      </c>
      <c r="J71" s="25" t="s">
        <v>101</v>
      </c>
      <c r="K71" s="25" t="s">
        <v>102</v>
      </c>
      <c r="L71" s="25"/>
      <c r="M71" s="25"/>
      <c r="N71" s="25" t="s">
        <v>103</v>
      </c>
      <c r="O71" s="25" t="s">
        <v>104</v>
      </c>
      <c r="P71" s="25" t="s">
        <v>105</v>
      </c>
      <c r="Q71" s="25"/>
      <c r="R71" s="25" t="s">
        <v>106</v>
      </c>
      <c r="S71" s="25" t="s">
        <v>107</v>
      </c>
      <c r="T71" s="25" t="s">
        <v>108</v>
      </c>
    </row>
    <row r="72" spans="1:20" ht="16.5" customHeight="1" hidden="1">
      <c r="A72" s="53" t="s">
        <v>48</v>
      </c>
      <c r="B72" s="53"/>
      <c r="C72" s="53"/>
      <c r="D72" s="53"/>
      <c r="E72" s="53"/>
      <c r="G72" s="20">
        <v>2552</v>
      </c>
      <c r="H72" s="75">
        <v>1</v>
      </c>
      <c r="I72" s="34">
        <v>30</v>
      </c>
      <c r="J72" s="76">
        <v>2</v>
      </c>
      <c r="K72" s="34" t="s">
        <v>12</v>
      </c>
      <c r="L72" s="77">
        <v>2153000</v>
      </c>
      <c r="M72" s="59"/>
      <c r="N72" s="60">
        <f>SUM(L72)</f>
        <v>2153000</v>
      </c>
      <c r="O72" s="58"/>
      <c r="P72" s="59"/>
      <c r="Q72" s="59"/>
      <c r="R72" s="60"/>
      <c r="S72" s="61"/>
      <c r="T72" s="58"/>
    </row>
    <row r="73" spans="1:20" ht="16.5" customHeight="1" hidden="1">
      <c r="A73" s="53" t="s">
        <v>40</v>
      </c>
      <c r="B73" s="53"/>
      <c r="C73" s="53"/>
      <c r="D73" s="54"/>
      <c r="E73" s="53"/>
      <c r="G73" s="3"/>
      <c r="H73" s="78">
        <v>2</v>
      </c>
      <c r="I73" s="44">
        <v>30</v>
      </c>
      <c r="J73" s="79">
        <v>2</v>
      </c>
      <c r="K73" s="44" t="s">
        <v>14</v>
      </c>
      <c r="L73" s="32">
        <v>2153000</v>
      </c>
      <c r="M73" s="62"/>
      <c r="N73" s="63">
        <f aca="true" t="shared" si="0" ref="N73:N90">SUM(N72+L73)</f>
        <v>4306000</v>
      </c>
      <c r="O73" s="39"/>
      <c r="P73" s="62"/>
      <c r="Q73" s="62"/>
      <c r="R73" s="63"/>
      <c r="S73" s="64"/>
      <c r="T73" s="63"/>
    </row>
    <row r="74" spans="1:20" ht="16.5" customHeight="1" hidden="1">
      <c r="A74" s="54"/>
      <c r="B74" s="54"/>
      <c r="C74" s="54"/>
      <c r="D74" s="53"/>
      <c r="E74" s="53"/>
      <c r="G74" s="5"/>
      <c r="H74" s="78">
        <v>3</v>
      </c>
      <c r="I74" s="44">
        <v>30</v>
      </c>
      <c r="J74" s="79">
        <f>+L74/L92*100</f>
        <v>1.9996433520449675</v>
      </c>
      <c r="K74" s="44" t="s">
        <v>13</v>
      </c>
      <c r="L74" s="32">
        <v>2153000</v>
      </c>
      <c r="M74" s="62"/>
      <c r="N74" s="63">
        <f t="shared" si="0"/>
        <v>6459000</v>
      </c>
      <c r="O74" s="39"/>
      <c r="P74" s="62"/>
      <c r="Q74" s="62"/>
      <c r="R74" s="63"/>
      <c r="S74" s="64"/>
      <c r="T74" s="63"/>
    </row>
    <row r="75" spans="1:36" ht="16.5" customHeight="1" hidden="1">
      <c r="A75" s="54"/>
      <c r="B75" s="53"/>
      <c r="C75" s="53"/>
      <c r="D75" s="54"/>
      <c r="E75" s="53"/>
      <c r="G75" s="5"/>
      <c r="H75" s="37">
        <v>4</v>
      </c>
      <c r="I75" s="44">
        <v>30</v>
      </c>
      <c r="J75" s="73">
        <f>+L75/L92*100</f>
        <v>1.9996433520449675</v>
      </c>
      <c r="K75" s="37" t="s">
        <v>10</v>
      </c>
      <c r="L75" s="32">
        <v>2153000</v>
      </c>
      <c r="M75" s="32"/>
      <c r="N75" s="66">
        <f t="shared" si="0"/>
        <v>8612000</v>
      </c>
      <c r="O75" s="65"/>
      <c r="P75" s="32"/>
      <c r="Q75" s="32"/>
      <c r="R75" s="66"/>
      <c r="S75" s="67"/>
      <c r="T75" s="6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6.5" customHeight="1" hidden="1">
      <c r="A76" s="54"/>
      <c r="B76" s="54"/>
      <c r="C76" s="54"/>
      <c r="D76" s="53"/>
      <c r="E76" s="53"/>
      <c r="G76" s="3"/>
      <c r="H76" s="37">
        <v>5</v>
      </c>
      <c r="I76" s="44">
        <v>30</v>
      </c>
      <c r="J76" s="73">
        <f>+L76/L92*100</f>
        <v>1.9996433520449675</v>
      </c>
      <c r="K76" s="37" t="s">
        <v>11</v>
      </c>
      <c r="L76" s="32">
        <v>2153000</v>
      </c>
      <c r="M76" s="32"/>
      <c r="N76" s="66">
        <f t="shared" si="0"/>
        <v>10765000</v>
      </c>
      <c r="O76" s="65"/>
      <c r="P76" s="32"/>
      <c r="Q76" s="32"/>
      <c r="R76" s="66"/>
      <c r="S76" s="67"/>
      <c r="T76" s="6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25" ht="16.5" customHeight="1" hidden="1">
      <c r="A77" s="11" t="s">
        <v>119</v>
      </c>
      <c r="B77" s="53"/>
      <c r="C77" s="53"/>
      <c r="D77" s="54"/>
      <c r="E77" s="53"/>
      <c r="G77" s="5"/>
      <c r="H77" s="37">
        <v>6</v>
      </c>
      <c r="I77" s="44">
        <v>30</v>
      </c>
      <c r="J77" s="73">
        <f>+L77/L92*100</f>
        <v>4.999572765470534</v>
      </c>
      <c r="K77" s="37" t="s">
        <v>15</v>
      </c>
      <c r="L77" s="62">
        <v>5383000</v>
      </c>
      <c r="M77" s="62"/>
      <c r="N77" s="66">
        <f t="shared" si="0"/>
        <v>16148000</v>
      </c>
      <c r="O77" s="65"/>
      <c r="P77" s="32"/>
      <c r="Q77" s="32"/>
      <c r="R77" s="66"/>
      <c r="S77" s="67"/>
      <c r="T77" s="66"/>
      <c r="U77" s="6"/>
      <c r="V77" s="6"/>
      <c r="W77" s="6"/>
      <c r="X77" s="6"/>
      <c r="Y77" s="6"/>
    </row>
    <row r="78" spans="1:20" ht="16.5" customHeight="1" hidden="1">
      <c r="A78" s="54" t="s">
        <v>29</v>
      </c>
      <c r="B78" s="54"/>
      <c r="C78" s="54"/>
      <c r="D78" s="53"/>
      <c r="E78" s="53"/>
      <c r="G78" s="5"/>
      <c r="H78" s="37">
        <v>7</v>
      </c>
      <c r="I78" s="44">
        <v>30</v>
      </c>
      <c r="J78" s="73">
        <f>+L78/L92*100</f>
        <v>4.999572765470534</v>
      </c>
      <c r="K78" s="37" t="s">
        <v>16</v>
      </c>
      <c r="L78" s="62">
        <v>5383000</v>
      </c>
      <c r="M78" s="62"/>
      <c r="N78" s="66">
        <f t="shared" si="0"/>
        <v>21531000</v>
      </c>
      <c r="O78" s="65"/>
      <c r="P78" s="32"/>
      <c r="Q78" s="32"/>
      <c r="R78" s="66"/>
      <c r="S78" s="67"/>
      <c r="T78" s="66"/>
    </row>
    <row r="79" spans="1:20" ht="16.5" customHeight="1" hidden="1">
      <c r="A79" s="53" t="s">
        <v>30</v>
      </c>
      <c r="B79" s="53"/>
      <c r="C79" s="53"/>
      <c r="D79" s="54"/>
      <c r="E79" s="53"/>
      <c r="G79" s="3">
        <v>2553</v>
      </c>
      <c r="H79" s="37">
        <v>8</v>
      </c>
      <c r="I79" s="44">
        <v>30</v>
      </c>
      <c r="J79" s="73">
        <f>+L79/L92*100</f>
        <v>4.999572765470534</v>
      </c>
      <c r="K79" s="37" t="s">
        <v>17</v>
      </c>
      <c r="L79" s="62">
        <v>5383000</v>
      </c>
      <c r="M79" s="62"/>
      <c r="N79" s="66">
        <f t="shared" si="0"/>
        <v>26914000</v>
      </c>
      <c r="O79" s="68"/>
      <c r="P79" s="66"/>
      <c r="Q79" s="66"/>
      <c r="R79" s="66"/>
      <c r="S79" s="67"/>
      <c r="T79" s="69"/>
    </row>
    <row r="80" spans="1:20" ht="16.5" customHeight="1" hidden="1">
      <c r="A80" s="54"/>
      <c r="B80" s="54"/>
      <c r="C80" s="54"/>
      <c r="D80" s="53"/>
      <c r="E80" s="53"/>
      <c r="G80" s="5"/>
      <c r="H80" s="37">
        <v>9</v>
      </c>
      <c r="I80" s="44">
        <v>30</v>
      </c>
      <c r="J80" s="73">
        <f>+L80/L92*100</f>
        <v>4.999572765470534</v>
      </c>
      <c r="K80" s="37" t="s">
        <v>18</v>
      </c>
      <c r="L80" s="62">
        <v>5383000</v>
      </c>
      <c r="M80" s="62"/>
      <c r="N80" s="66">
        <f t="shared" si="0"/>
        <v>32297000</v>
      </c>
      <c r="O80" s="68"/>
      <c r="P80" s="66"/>
      <c r="Q80" s="66"/>
      <c r="R80" s="66"/>
      <c r="S80" s="67"/>
      <c r="T80" s="69"/>
    </row>
    <row r="81" spans="1:20" ht="16.5" customHeight="1" hidden="1">
      <c r="A81" s="11" t="s">
        <v>52</v>
      </c>
      <c r="B81" s="53"/>
      <c r="C81" s="53"/>
      <c r="D81" s="54"/>
      <c r="E81" s="53"/>
      <c r="G81" s="5"/>
      <c r="H81" s="37">
        <v>10</v>
      </c>
      <c r="I81" s="44">
        <v>30</v>
      </c>
      <c r="J81" s="73">
        <f>+L81/L92*100</f>
        <v>6.999216117515501</v>
      </c>
      <c r="K81" s="37" t="s">
        <v>19</v>
      </c>
      <c r="L81" s="32">
        <v>7536000</v>
      </c>
      <c r="M81" s="32"/>
      <c r="N81" s="66">
        <f t="shared" si="0"/>
        <v>39833000</v>
      </c>
      <c r="O81" s="68"/>
      <c r="P81" s="66"/>
      <c r="Q81" s="66"/>
      <c r="R81" s="66"/>
      <c r="S81" s="67"/>
      <c r="T81" s="69"/>
    </row>
    <row r="82" spans="1:20" ht="16.5" customHeight="1" hidden="1">
      <c r="A82" s="70" t="s">
        <v>53</v>
      </c>
      <c r="B82" s="54"/>
      <c r="C82" s="54"/>
      <c r="D82" s="53"/>
      <c r="E82" s="53"/>
      <c r="G82" s="5"/>
      <c r="H82" s="37">
        <v>11</v>
      </c>
      <c r="I82" s="44">
        <v>30</v>
      </c>
      <c r="J82" s="73">
        <f>+L82/L92*100</f>
        <v>6.999216117515501</v>
      </c>
      <c r="K82" s="37" t="s">
        <v>20</v>
      </c>
      <c r="L82" s="32">
        <v>7536000</v>
      </c>
      <c r="M82" s="32"/>
      <c r="N82" s="66">
        <f t="shared" si="0"/>
        <v>47369000</v>
      </c>
      <c r="O82" s="37"/>
      <c r="P82" s="66"/>
      <c r="Q82" s="66"/>
      <c r="R82" s="66"/>
      <c r="S82" s="67"/>
      <c r="T82" s="69"/>
    </row>
    <row r="83" spans="1:20" ht="16.5" customHeight="1" hidden="1">
      <c r="A83" s="11" t="s">
        <v>38</v>
      </c>
      <c r="B83" s="53"/>
      <c r="C83" s="14">
        <v>107669200</v>
      </c>
      <c r="D83" s="70" t="s">
        <v>109</v>
      </c>
      <c r="G83" s="3"/>
      <c r="H83" s="37">
        <v>12</v>
      </c>
      <c r="I83" s="44">
        <v>30</v>
      </c>
      <c r="J83" s="73">
        <f>+L83/L92*100</f>
        <v>6.999216117515501</v>
      </c>
      <c r="K83" s="37" t="s">
        <v>21</v>
      </c>
      <c r="L83" s="32">
        <v>7536000</v>
      </c>
      <c r="M83" s="32"/>
      <c r="N83" s="66">
        <f t="shared" si="0"/>
        <v>54905000</v>
      </c>
      <c r="O83" s="71"/>
      <c r="P83" s="66"/>
      <c r="Q83" s="66"/>
      <c r="R83" s="66"/>
      <c r="S83" s="67"/>
      <c r="T83" s="71" t="s">
        <v>124</v>
      </c>
    </row>
    <row r="84" spans="1:20" ht="16.5" customHeight="1" hidden="1">
      <c r="A84" s="53" t="s">
        <v>33</v>
      </c>
      <c r="B84" s="53"/>
      <c r="D84" s="53">
        <v>1800000</v>
      </c>
      <c r="E84" s="53" t="s">
        <v>39</v>
      </c>
      <c r="G84" s="5"/>
      <c r="H84" s="37">
        <v>13</v>
      </c>
      <c r="I84" s="44">
        <v>30</v>
      </c>
      <c r="J84" s="73">
        <f>+L84/L92*100</f>
        <v>6.999216117515501</v>
      </c>
      <c r="K84" s="37" t="s">
        <v>22</v>
      </c>
      <c r="L84" s="32">
        <v>7536000</v>
      </c>
      <c r="M84" s="32"/>
      <c r="N84" s="66">
        <f t="shared" si="0"/>
        <v>62441000</v>
      </c>
      <c r="O84" s="71"/>
      <c r="P84" s="66"/>
      <c r="Q84" s="66"/>
      <c r="R84" s="66"/>
      <c r="S84" s="67"/>
      <c r="T84" s="71">
        <v>0</v>
      </c>
    </row>
    <row r="85" spans="1:20" ht="16.5" customHeight="1" hidden="1">
      <c r="A85" s="53" t="s">
        <v>34</v>
      </c>
      <c r="B85" s="53"/>
      <c r="D85" s="53">
        <v>6100000</v>
      </c>
      <c r="E85" s="53" t="s">
        <v>39</v>
      </c>
      <c r="G85" s="3"/>
      <c r="H85" s="78">
        <v>14</v>
      </c>
      <c r="I85" s="44">
        <v>30</v>
      </c>
      <c r="J85" s="79">
        <f>+L85/L92*100</f>
        <v>6.999216117515501</v>
      </c>
      <c r="K85" s="44" t="s">
        <v>23</v>
      </c>
      <c r="L85" s="32">
        <v>7536000</v>
      </c>
      <c r="M85" s="62"/>
      <c r="N85" s="63">
        <f t="shared" si="0"/>
        <v>69977000</v>
      </c>
      <c r="O85" s="43"/>
      <c r="P85" s="63"/>
      <c r="Q85" s="63"/>
      <c r="R85" s="66"/>
      <c r="S85" s="64"/>
      <c r="T85" s="43" t="s">
        <v>124</v>
      </c>
    </row>
    <row r="86" spans="1:20" ht="16.5" customHeight="1" hidden="1">
      <c r="A86" s="53" t="s">
        <v>35</v>
      </c>
      <c r="B86" s="54"/>
      <c r="C86" s="53"/>
      <c r="D86" s="53">
        <v>5250000</v>
      </c>
      <c r="E86" s="53" t="s">
        <v>39</v>
      </c>
      <c r="G86" s="5"/>
      <c r="H86" s="78">
        <v>15</v>
      </c>
      <c r="I86" s="44">
        <v>30</v>
      </c>
      <c r="J86" s="79">
        <f>+L86/L92*100</f>
        <v>6.999216117515501</v>
      </c>
      <c r="K86" s="37" t="s">
        <v>24</v>
      </c>
      <c r="L86" s="32">
        <v>7536000</v>
      </c>
      <c r="M86" s="62"/>
      <c r="N86" s="63">
        <f t="shared" si="0"/>
        <v>77513000</v>
      </c>
      <c r="O86" s="43"/>
      <c r="P86" s="63"/>
      <c r="Q86" s="63"/>
      <c r="R86" s="66"/>
      <c r="S86" s="64"/>
      <c r="T86" s="44" t="s">
        <v>124</v>
      </c>
    </row>
    <row r="87" spans="1:25" ht="16.5" customHeight="1" hidden="1">
      <c r="A87" s="53" t="s">
        <v>36</v>
      </c>
      <c r="C87" s="74"/>
      <c r="D87" s="74">
        <v>3338800</v>
      </c>
      <c r="E87" s="53" t="s">
        <v>39</v>
      </c>
      <c r="G87" s="3"/>
      <c r="H87" s="80">
        <v>16</v>
      </c>
      <c r="I87" s="44">
        <v>30</v>
      </c>
      <c r="J87" s="79">
        <v>7</v>
      </c>
      <c r="K87" s="37" t="s">
        <v>25</v>
      </c>
      <c r="L87" s="32">
        <v>7536000</v>
      </c>
      <c r="M87" s="62"/>
      <c r="N87" s="63">
        <f t="shared" si="0"/>
        <v>85049000</v>
      </c>
      <c r="O87" s="71"/>
      <c r="P87" s="63"/>
      <c r="Q87" s="63"/>
      <c r="R87" s="66"/>
      <c r="S87" s="64"/>
      <c r="T87" s="44"/>
      <c r="U87" s="6"/>
      <c r="V87" s="6"/>
      <c r="W87" s="6"/>
      <c r="X87" s="6"/>
      <c r="Y87" s="6"/>
    </row>
    <row r="88" spans="1:25" ht="16.5" customHeight="1" hidden="1">
      <c r="A88" s="53" t="s">
        <v>37</v>
      </c>
      <c r="B88" s="53"/>
      <c r="C88" s="53"/>
      <c r="D88" s="72">
        <v>1418300</v>
      </c>
      <c r="E88" s="53" t="s">
        <v>39</v>
      </c>
      <c r="G88" s="3"/>
      <c r="H88" s="80">
        <v>17</v>
      </c>
      <c r="I88" s="44">
        <v>30</v>
      </c>
      <c r="J88" s="79">
        <v>7</v>
      </c>
      <c r="K88" s="37" t="s">
        <v>26</v>
      </c>
      <c r="L88" s="32">
        <v>7536000</v>
      </c>
      <c r="M88" s="62"/>
      <c r="N88" s="63">
        <f t="shared" si="0"/>
        <v>92585000</v>
      </c>
      <c r="O88" s="44"/>
      <c r="P88" s="63"/>
      <c r="Q88" s="63"/>
      <c r="R88" s="63"/>
      <c r="S88" s="64"/>
      <c r="T88" s="44"/>
      <c r="U88" s="6"/>
      <c r="V88" s="6"/>
      <c r="W88" s="6"/>
      <c r="X88" s="6"/>
      <c r="Y88" s="6"/>
    </row>
    <row r="89" spans="1:20" ht="16.5" customHeight="1" hidden="1">
      <c r="A89" s="53"/>
      <c r="B89" s="53"/>
      <c r="C89" s="53"/>
      <c r="D89" s="72"/>
      <c r="E89" s="54"/>
      <c r="G89" s="5"/>
      <c r="H89" s="80">
        <v>18</v>
      </c>
      <c r="I89" s="44">
        <v>30</v>
      </c>
      <c r="J89" s="79">
        <v>7</v>
      </c>
      <c r="K89" s="37" t="s">
        <v>27</v>
      </c>
      <c r="L89" s="32">
        <v>7536000</v>
      </c>
      <c r="M89" s="62"/>
      <c r="N89" s="63">
        <f t="shared" si="0"/>
        <v>100121000</v>
      </c>
      <c r="O89" s="44"/>
      <c r="P89" s="63"/>
      <c r="Q89" s="63"/>
      <c r="R89" s="63"/>
      <c r="S89" s="64"/>
      <c r="T89" s="44"/>
    </row>
    <row r="90" spans="1:20" ht="16.5" customHeight="1" hidden="1">
      <c r="A90" s="53"/>
      <c r="B90" s="53"/>
      <c r="C90" s="53"/>
      <c r="D90" s="72"/>
      <c r="E90" s="54"/>
      <c r="G90" s="5"/>
      <c r="H90" s="80">
        <v>19</v>
      </c>
      <c r="I90" s="44">
        <v>30</v>
      </c>
      <c r="J90" s="79">
        <v>7</v>
      </c>
      <c r="K90" s="37" t="s">
        <v>28</v>
      </c>
      <c r="L90" s="32">
        <v>7548200</v>
      </c>
      <c r="M90" s="62"/>
      <c r="N90" s="63">
        <f t="shared" si="0"/>
        <v>107669200</v>
      </c>
      <c r="O90" s="44"/>
      <c r="P90" s="63"/>
      <c r="Q90" s="63"/>
      <c r="R90" s="63"/>
      <c r="S90" s="63"/>
      <c r="T90" s="44"/>
    </row>
    <row r="91" spans="1:20" ht="16.5" customHeight="1" hidden="1">
      <c r="A91" s="53"/>
      <c r="B91" s="53"/>
      <c r="C91" s="53"/>
      <c r="D91" s="72"/>
      <c r="E91" s="54"/>
      <c r="G91" s="8"/>
      <c r="H91" s="81"/>
      <c r="I91" s="82"/>
      <c r="J91" s="83"/>
      <c r="K91" s="81"/>
      <c r="L91" s="84"/>
      <c r="M91" s="62"/>
      <c r="N91" s="63"/>
      <c r="O91" s="82"/>
      <c r="P91" s="85"/>
      <c r="Q91" s="85"/>
      <c r="R91" s="85"/>
      <c r="S91" s="85"/>
      <c r="T91" s="82"/>
    </row>
    <row r="92" spans="1:20" ht="16.5" customHeight="1" hidden="1">
      <c r="A92" s="53"/>
      <c r="B92" s="53"/>
      <c r="C92" s="53"/>
      <c r="D92" s="72"/>
      <c r="E92" s="54"/>
      <c r="G92" s="56"/>
      <c r="H92" s="86" t="s">
        <v>84</v>
      </c>
      <c r="I92" s="87">
        <f>SUM(I72:I91)</f>
        <v>570</v>
      </c>
      <c r="J92" s="50">
        <f>SUM(J72:J91)</f>
        <v>99.99251782311005</v>
      </c>
      <c r="K92" s="49"/>
      <c r="L92" s="88">
        <f>SUM(L72:L91)</f>
        <v>107669200</v>
      </c>
      <c r="M92" s="88"/>
      <c r="N92" s="88"/>
      <c r="O92" s="49"/>
      <c r="P92" s="88">
        <f>SUM(P72:P91)</f>
        <v>0</v>
      </c>
      <c r="Q92" s="88"/>
      <c r="R92" s="89">
        <f>+P92</f>
        <v>0</v>
      </c>
      <c r="S92" s="88">
        <f>SUM(L92-R92)</f>
        <v>107669200</v>
      </c>
      <c r="T92" s="49"/>
    </row>
    <row r="93" spans="1:5" ht="16.5" customHeight="1" hidden="1">
      <c r="A93" s="53"/>
      <c r="B93" s="53"/>
      <c r="C93" s="11"/>
      <c r="D93" s="72"/>
      <c r="E93" s="54"/>
    </row>
    <row r="94" spans="1:5" ht="16.5" customHeight="1" hidden="1">
      <c r="A94" s="11" t="s">
        <v>126</v>
      </c>
      <c r="B94" s="53"/>
      <c r="C94" s="11" t="s">
        <v>127</v>
      </c>
      <c r="D94" s="72"/>
      <c r="E94" s="54"/>
    </row>
    <row r="95" spans="1:5" ht="16.5" customHeight="1" hidden="1">
      <c r="A95" s="53" t="s">
        <v>113</v>
      </c>
      <c r="B95" s="53"/>
      <c r="C95" s="53" t="s">
        <v>113</v>
      </c>
      <c r="D95" s="53"/>
      <c r="E95" s="54"/>
    </row>
    <row r="96" spans="1:4" ht="16.5" customHeight="1" hidden="1">
      <c r="A96" s="53" t="s">
        <v>114</v>
      </c>
      <c r="B96" s="53"/>
      <c r="C96" s="53" t="s">
        <v>110</v>
      </c>
      <c r="D96" s="53"/>
    </row>
    <row r="97" spans="1:19" ht="16.5" customHeight="1" hidden="1">
      <c r="A97" s="15" t="s">
        <v>111</v>
      </c>
      <c r="C97" s="15" t="s">
        <v>112</v>
      </c>
      <c r="D97" s="53"/>
      <c r="S97" s="74"/>
    </row>
    <row r="98" ht="16.5" customHeight="1" hidden="1"/>
    <row r="99" spans="1:13" ht="16.5" customHeight="1">
      <c r="A99" s="94"/>
      <c r="K99" s="93"/>
      <c r="M99" s="93"/>
    </row>
    <row r="100" ht="16.5" customHeight="1">
      <c r="A100" s="94"/>
    </row>
    <row r="101" ht="16.5" customHeight="1">
      <c r="A101" s="94"/>
    </row>
    <row r="102" ht="16.5" customHeight="1">
      <c r="A102" s="94"/>
    </row>
    <row r="103" ht="16.5" customHeight="1">
      <c r="A103" s="94"/>
    </row>
    <row r="104" ht="16.5" customHeight="1">
      <c r="A104" s="94"/>
    </row>
    <row r="105" ht="16.5" customHeight="1">
      <c r="A105" s="94"/>
    </row>
    <row r="106" ht="16.5" customHeight="1">
      <c r="A106" s="94"/>
    </row>
    <row r="107" ht="16.5" customHeight="1">
      <c r="A107" s="94"/>
    </row>
  </sheetData>
  <sheetProtection/>
  <mergeCells count="14">
    <mergeCell ref="H62:I62"/>
    <mergeCell ref="H63:I63"/>
    <mergeCell ref="H64:I64"/>
    <mergeCell ref="H59:I59"/>
    <mergeCell ref="H60:I60"/>
    <mergeCell ref="A50:T50"/>
    <mergeCell ref="H16:I16"/>
    <mergeCell ref="H61:I61"/>
    <mergeCell ref="A49:T49"/>
    <mergeCell ref="S3:T3"/>
    <mergeCell ref="S5:T5"/>
    <mergeCell ref="A1:T1"/>
    <mergeCell ref="A2:T2"/>
    <mergeCell ref="S4:T4"/>
  </mergeCells>
  <printOptions horizontalCentered="1"/>
  <pageMargins left="0.2362204724409449" right="0.1968503937007874" top="0.31496062992125984" bottom="0.2755905511811024" header="0.2755905511811024" footer="0.1968503937007874"/>
  <pageSetup horizontalDpi="600" verticalDpi="600" orientation="landscape" paperSize="9" scale="72" r:id="rId2"/>
  <headerFooter alignWithMargins="0">
    <oddHeader>&amp;C &amp;R&amp;"TH NiramitIT๙,ธรรมดา"&amp;18(เตรียมชี้แจง)</oddHeader>
    <oddFooter>&amp;C &amp;R&amp;10 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KMITT</dc:creator>
  <cp:keywords/>
  <dc:description/>
  <cp:lastModifiedBy>Charintr Jaisuksern</cp:lastModifiedBy>
  <cp:lastPrinted>2018-06-07T03:31:14Z</cp:lastPrinted>
  <dcterms:created xsi:type="dcterms:W3CDTF">1998-02-20T22:18:15Z</dcterms:created>
  <dcterms:modified xsi:type="dcterms:W3CDTF">2018-06-07T03:33:21Z</dcterms:modified>
  <cp:category/>
  <cp:version/>
  <cp:contentType/>
  <cp:contentStatus/>
</cp:coreProperties>
</file>